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利限法計算100回" sheetId="1" r:id="rId1"/>
    <sheet name="利限法100回" sheetId="2" r:id="rId2"/>
    <sheet name="将来利息計算" sheetId="3" r:id="rId3"/>
  </sheets>
  <definedNames/>
  <calcPr fullCalcOnLoad="1"/>
</workbook>
</file>

<file path=xl/sharedStrings.xml><?xml version="1.0" encoding="utf-8"?>
<sst xmlns="http://schemas.openxmlformats.org/spreadsheetml/2006/main" count="34" uniqueCount="25">
  <si>
    <t>利息制限法による計算書</t>
  </si>
  <si>
    <t>債務者　どらえもん　債権者　じゃいあん</t>
  </si>
  <si>
    <t>日時</t>
  </si>
  <si>
    <t>貸付金</t>
  </si>
  <si>
    <t>弁済金</t>
  </si>
  <si>
    <t>日数</t>
  </si>
  <si>
    <t>年率</t>
  </si>
  <si>
    <t>利息</t>
  </si>
  <si>
    <t>繰越利息</t>
  </si>
  <si>
    <t>元金充当</t>
  </si>
  <si>
    <t>元金残額</t>
  </si>
  <si>
    <t>利息制限法による計算書、Copyright 2000 Shinginza Law Office.</t>
  </si>
  <si>
    <t>※日時、貸付金、弁済金の項目を埋めると利息制限法に基づいた残金を計算します。</t>
  </si>
  <si>
    <t>※うるう年（３６６日の年）には対応していません。営利目的での使用を禁止します。</t>
  </si>
  <si>
    <t>※計算された元金残額を弁済して債務免除を得るためには債権者との交渉が必要です。</t>
  </si>
  <si>
    <t>※残金がマイナスになる場合は、逆に過払い金返還請求訴訟を起こすことができます。</t>
  </si>
  <si>
    <t>※この計算書はあくまで参考としてご利用ください。計算書の利用による不利益については当事務所は責任を負いませんのでご了承ください。</t>
  </si>
  <si>
    <t>債務者　やまだたろう　債権者　やまだはなこ</t>
  </si>
  <si>
    <t>将来利息計算シート（１ヶ月を30.42日として計算）</t>
  </si>
  <si>
    <t>　元金・返済月数・利息を記入すると支払額・合計額が計算されます。</t>
  </si>
  <si>
    <t>元金</t>
  </si>
  <si>
    <t>返済月数</t>
  </si>
  <si>
    <t>利息（％）</t>
  </si>
  <si>
    <t>月々支払額</t>
  </si>
  <si>
    <t>支払合計額</t>
  </si>
</sst>
</file>

<file path=xl/styles.xml><?xml version="1.0" encoding="utf-8"?>
<styleSheet xmlns="http://schemas.openxmlformats.org/spreadsheetml/2006/main">
  <numFmts count="6">
    <numFmt numFmtId="164" formatCode="GENERAL"/>
    <numFmt numFmtId="165" formatCode="GE\.M\.D"/>
    <numFmt numFmtId="166" formatCode="0_ ;[RED]\-0\ "/>
    <numFmt numFmtId="167" formatCode="\\#,##0;[RED]&quot;\-&quot;#,##0"/>
    <numFmt numFmtId="168" formatCode="0%"/>
    <numFmt numFmtId="169" formatCode="#,##0;[RED]\-#,##0"/>
  </numFmts>
  <fonts count="23">
    <font>
      <sz val="11"/>
      <name val="ＭＳ Ｐゴシック"/>
      <family val="3"/>
    </font>
    <font>
      <sz val="10"/>
      <name val="Arial"/>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ゴシック"/>
      <family val="3"/>
    </font>
    <font>
      <sz val="16"/>
      <name val="ＭＳ ゴシック"/>
      <family val="3"/>
    </font>
    <font>
      <sz val="18"/>
      <name val="ＭＳ Ｐゴシック"/>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169" fontId="0" fillId="0" borderId="0" applyFill="0" applyBorder="0" applyAlignment="0" applyProtection="0"/>
    <xf numFmtId="44" fontId="1" fillId="0" borderId="0" applyFill="0" applyBorder="0" applyAlignment="0" applyProtection="0"/>
    <xf numFmtId="167" fontId="0" fillId="0" borderId="0" applyFill="0" applyBorder="0" applyAlignment="0" applyProtection="0"/>
    <xf numFmtId="168" fontId="0"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0" borderId="0" applyNumberFormat="0" applyFill="0" applyBorder="0" applyAlignment="0" applyProtection="0"/>
    <xf numFmtId="164" fontId="5" fillId="20" borderId="1" applyNumberFormat="0" applyAlignment="0" applyProtection="0"/>
    <xf numFmtId="164" fontId="6" fillId="21" borderId="0" applyNumberFormat="0" applyBorder="0" applyAlignment="0" applyProtection="0"/>
    <xf numFmtId="164" fontId="0" fillId="22" borderId="2" applyNumberFormat="0" applyAlignment="0" applyProtection="0"/>
    <xf numFmtId="164" fontId="7" fillId="0" borderId="3" applyNumberFormat="0" applyFill="0" applyAlignment="0" applyProtection="0"/>
    <xf numFmtId="164" fontId="8" fillId="3" borderId="0" applyNumberFormat="0" applyBorder="0" applyAlignment="0" applyProtection="0"/>
    <xf numFmtId="164" fontId="9" fillId="23" borderId="4" applyNumberFormat="0" applyAlignment="0" applyProtection="0"/>
    <xf numFmtId="164" fontId="10" fillId="0" borderId="0" applyNumberFormat="0" applyFill="0" applyBorder="0" applyAlignment="0" applyProtection="0"/>
    <xf numFmtId="164" fontId="11" fillId="0" borderId="5" applyNumberFormat="0" applyFill="0" applyAlignment="0" applyProtection="0"/>
    <xf numFmtId="164" fontId="12" fillId="0" borderId="6" applyNumberFormat="0" applyFill="0" applyAlignment="0" applyProtection="0"/>
    <xf numFmtId="164" fontId="13" fillId="0" borderId="7" applyNumberFormat="0" applyFill="0" applyAlignment="0" applyProtection="0"/>
    <xf numFmtId="164" fontId="13" fillId="0" borderId="0" applyNumberFormat="0" applyFill="0" applyBorder="0" applyAlignment="0" applyProtection="0"/>
    <xf numFmtId="164" fontId="14" fillId="0" borderId="8" applyNumberFormat="0" applyFill="0" applyAlignment="0" applyProtection="0"/>
    <xf numFmtId="164" fontId="15" fillId="23" borderId="9" applyNumberFormat="0" applyAlignment="0" applyProtection="0"/>
    <xf numFmtId="164" fontId="16" fillId="0" borderId="0" applyNumberFormat="0" applyFill="0" applyBorder="0" applyAlignment="0" applyProtection="0"/>
    <xf numFmtId="164" fontId="17" fillId="7" borderId="4" applyNumberFormat="0" applyAlignment="0" applyProtection="0"/>
    <xf numFmtId="164" fontId="18" fillId="4" borderId="0" applyNumberFormat="0" applyBorder="0" applyAlignment="0" applyProtection="0"/>
  </cellStyleXfs>
  <cellXfs count="28">
    <xf numFmtId="164" fontId="0" fillId="0" borderId="0" xfId="0" applyAlignment="1">
      <alignment/>
    </xf>
    <xf numFmtId="165" fontId="19" fillId="0" borderId="0" xfId="0" applyNumberFormat="1" applyFont="1" applyAlignment="1">
      <alignment/>
    </xf>
    <xf numFmtId="164" fontId="19" fillId="0" borderId="0" xfId="0" applyFont="1" applyAlignment="1">
      <alignment/>
    </xf>
    <xf numFmtId="166" fontId="19" fillId="0" borderId="0" xfId="0" applyNumberFormat="1" applyFont="1" applyAlignment="1">
      <alignment/>
    </xf>
    <xf numFmtId="167" fontId="19" fillId="0" borderId="0" xfId="18" applyFont="1" applyFill="1" applyBorder="1" applyAlignment="1" applyProtection="1">
      <alignment/>
      <protection/>
    </xf>
    <xf numFmtId="165" fontId="19" fillId="0" borderId="10" xfId="0" applyNumberFormat="1" applyFont="1" applyBorder="1" applyAlignment="1">
      <alignment horizontal="center"/>
    </xf>
    <xf numFmtId="164" fontId="19" fillId="0" borderId="10" xfId="0" applyFont="1" applyBorder="1" applyAlignment="1">
      <alignment horizontal="center"/>
    </xf>
    <xf numFmtId="166" fontId="19" fillId="0" borderId="10" xfId="0" applyNumberFormat="1" applyFont="1" applyBorder="1" applyAlignment="1">
      <alignment horizontal="center"/>
    </xf>
    <xf numFmtId="167" fontId="19" fillId="0" borderId="10" xfId="18" applyFont="1" applyFill="1" applyBorder="1" applyAlignment="1" applyProtection="1">
      <alignment horizontal="center"/>
      <protection/>
    </xf>
    <xf numFmtId="165" fontId="19" fillId="0" borderId="10" xfId="0" applyNumberFormat="1" applyFont="1" applyBorder="1" applyAlignment="1">
      <alignment/>
    </xf>
    <xf numFmtId="167" fontId="19" fillId="0" borderId="10" xfId="18" applyFont="1" applyFill="1" applyBorder="1" applyAlignment="1" applyProtection="1">
      <alignment/>
      <protection/>
    </xf>
    <xf numFmtId="166" fontId="19" fillId="0" borderId="10" xfId="0" applyNumberFormat="1" applyFont="1" applyBorder="1" applyAlignment="1">
      <alignment/>
    </xf>
    <xf numFmtId="164" fontId="19" fillId="0" borderId="10" xfId="0" applyFont="1" applyBorder="1" applyAlignment="1">
      <alignment/>
    </xf>
    <xf numFmtId="167" fontId="19" fillId="0" borderId="10" xfId="18" applyNumberFormat="1" applyFont="1" applyFill="1" applyBorder="1" applyAlignment="1" applyProtection="1">
      <alignment/>
      <protection/>
    </xf>
    <xf numFmtId="167" fontId="19" fillId="0" borderId="10" xfId="0" applyNumberFormat="1" applyFont="1" applyBorder="1" applyAlignment="1">
      <alignment/>
    </xf>
    <xf numFmtId="165" fontId="20" fillId="0" borderId="0" xfId="0" applyNumberFormat="1" applyFont="1" applyAlignment="1">
      <alignment/>
    </xf>
    <xf numFmtId="164" fontId="20" fillId="0" borderId="0" xfId="0" applyFont="1" applyAlignment="1">
      <alignment/>
    </xf>
    <xf numFmtId="166" fontId="20" fillId="0" borderId="0" xfId="0" applyNumberFormat="1" applyFont="1" applyAlignment="1">
      <alignment/>
    </xf>
    <xf numFmtId="167" fontId="20" fillId="0" borderId="0" xfId="18" applyFont="1" applyFill="1" applyBorder="1" applyAlignment="1" applyProtection="1">
      <alignment/>
      <protection/>
    </xf>
    <xf numFmtId="165" fontId="19" fillId="0" borderId="0" xfId="0" applyNumberFormat="1" applyFont="1" applyAlignment="1">
      <alignment/>
    </xf>
    <xf numFmtId="164" fontId="21" fillId="0" borderId="0" xfId="0" applyFont="1" applyAlignment="1">
      <alignment/>
    </xf>
    <xf numFmtId="167" fontId="21" fillId="0" borderId="0" xfId="18" applyFont="1" applyFill="1" applyBorder="1" applyAlignment="1" applyProtection="1">
      <alignment/>
      <protection/>
    </xf>
    <xf numFmtId="164" fontId="22" fillId="0" borderId="0" xfId="0" applyFont="1" applyAlignment="1">
      <alignment/>
    </xf>
    <xf numFmtId="167" fontId="22" fillId="0" borderId="0" xfId="18" applyFont="1" applyFill="1" applyBorder="1" applyAlignment="1" applyProtection="1">
      <alignment/>
      <protection/>
    </xf>
    <xf numFmtId="168" fontId="22" fillId="0" borderId="0" xfId="19" applyFont="1" applyFill="1" applyBorder="1" applyAlignment="1" applyProtection="1">
      <alignment/>
      <protection/>
    </xf>
    <xf numFmtId="164" fontId="21" fillId="0" borderId="10" xfId="0" applyFont="1" applyBorder="1" applyAlignment="1">
      <alignment/>
    </xf>
    <xf numFmtId="167" fontId="21" fillId="0" borderId="10" xfId="18" applyFont="1" applyFill="1" applyBorder="1" applyAlignment="1" applyProtection="1">
      <alignment/>
      <protection/>
    </xf>
    <xf numFmtId="169" fontId="21" fillId="0" borderId="10" xfId="16" applyFont="1" applyFill="1" applyBorder="1" applyAlignment="1" applyProtection="1">
      <alignment/>
      <protection/>
    </xf>
  </cellXfs>
  <cellStyles count="47">
    <cellStyle name="Normal" xfId="0"/>
    <cellStyle name="Comma" xfId="15"/>
    <cellStyle name="Comma [0]" xfId="16"/>
    <cellStyle name="Currency" xfId="17"/>
    <cellStyle name="Currency [0]" xfId="18"/>
    <cellStyle name="Percent"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0"/>
  <sheetViews>
    <sheetView workbookViewId="0" topLeftCell="A1">
      <selection activeCell="B102" sqref="B102"/>
    </sheetView>
  </sheetViews>
  <sheetFormatPr defaultColWidth="9.00390625" defaultRowHeight="13.5"/>
  <cols>
    <col min="1" max="1" width="12.875" style="1" customWidth="1"/>
    <col min="2" max="2" width="14.875" style="2" customWidth="1"/>
    <col min="3" max="3" width="15.00390625" style="2" customWidth="1"/>
    <col min="4" max="4" width="8.125" style="3" customWidth="1"/>
    <col min="5" max="5" width="6.50390625" style="2" customWidth="1"/>
    <col min="6" max="8" width="12.75390625" style="2" customWidth="1"/>
    <col min="9" max="9" width="14.25390625" style="4" customWidth="1"/>
    <col min="10" max="11" width="12.75390625" style="2" customWidth="1"/>
    <col min="12" max="16384" width="8.875" style="2" customWidth="1"/>
  </cols>
  <sheetData>
    <row r="1" ht="16.5">
      <c r="A1" s="1" t="s">
        <v>0</v>
      </c>
    </row>
    <row r="2" ht="16.5">
      <c r="A2" s="1" t="s">
        <v>1</v>
      </c>
    </row>
    <row r="4" spans="1:9" ht="16.5">
      <c r="A4" s="5" t="s">
        <v>2</v>
      </c>
      <c r="B4" s="6" t="s">
        <v>3</v>
      </c>
      <c r="C4" s="6" t="s">
        <v>4</v>
      </c>
      <c r="D4" s="7" t="s">
        <v>5</v>
      </c>
      <c r="E4" s="6" t="s">
        <v>6</v>
      </c>
      <c r="F4" s="6" t="s">
        <v>7</v>
      </c>
      <c r="G4" s="6" t="s">
        <v>8</v>
      </c>
      <c r="H4" s="6" t="s">
        <v>9</v>
      </c>
      <c r="I4" s="8" t="s">
        <v>10</v>
      </c>
    </row>
    <row r="5" spans="1:9" ht="16.5">
      <c r="A5" s="9">
        <v>32972</v>
      </c>
      <c r="B5" s="10">
        <v>300000</v>
      </c>
      <c r="C5" s="10"/>
      <c r="D5" s="11"/>
      <c r="E5" s="12"/>
      <c r="F5" s="12"/>
      <c r="G5" s="12"/>
      <c r="H5" s="12"/>
      <c r="I5" s="13">
        <f>B5</f>
        <v>300000</v>
      </c>
    </row>
    <row r="6" spans="1:9" ht="16.5">
      <c r="A6" s="9">
        <v>33007</v>
      </c>
      <c r="B6" s="10"/>
      <c r="C6" s="10">
        <v>20778</v>
      </c>
      <c r="D6" s="11">
        <f>A6-A5</f>
        <v>35</v>
      </c>
      <c r="E6" s="12">
        <f>20-(I5&gt;99999)*2-(I5&gt;999999)*3</f>
        <v>18</v>
      </c>
      <c r="F6" s="10">
        <f>MAX(0,INT(I5*E6*D6/36500))</f>
        <v>5178</v>
      </c>
      <c r="G6" s="14">
        <f>MAX(0,G5+F6-C6)</f>
        <v>0</v>
      </c>
      <c r="H6" s="14">
        <f>C6-(G6=0)*(G5+F6)</f>
        <v>15600</v>
      </c>
      <c r="I6" s="10">
        <f>I5+B6-H6</f>
        <v>284400</v>
      </c>
    </row>
    <row r="7" spans="1:9" ht="16.5">
      <c r="A7" s="9">
        <v>33039</v>
      </c>
      <c r="B7" s="10"/>
      <c r="C7" s="10">
        <v>20778</v>
      </c>
      <c r="D7" s="11">
        <f aca="true" t="shared" si="0" ref="D7:D70">A7-A6</f>
        <v>32</v>
      </c>
      <c r="E7" s="12">
        <f>MIN(E6,20-(I6&gt;99999)*2-(I6&gt;999999)*3)</f>
        <v>18</v>
      </c>
      <c r="F7" s="10">
        <f aca="true" t="shared" si="1" ref="F7:F70">MAX(0,INT(I6*E7*D7/36500))</f>
        <v>4488</v>
      </c>
      <c r="G7" s="14">
        <f aca="true" t="shared" si="2" ref="G7:G70">MAX(0,G6+F7-C7)</f>
        <v>0</v>
      </c>
      <c r="H7" s="14">
        <f aca="true" t="shared" si="3" ref="H7:H70">C7-(G7=0)*(G6+F7)</f>
        <v>16290</v>
      </c>
      <c r="I7" s="10">
        <f aca="true" t="shared" si="4" ref="I7:I70">I6+B7-H7</f>
        <v>268110</v>
      </c>
    </row>
    <row r="8" spans="1:9" ht="16.5">
      <c r="A8" s="9">
        <v>33067</v>
      </c>
      <c r="B8" s="10"/>
      <c r="C8" s="10">
        <v>21000</v>
      </c>
      <c r="D8" s="11">
        <f t="shared" si="0"/>
        <v>28</v>
      </c>
      <c r="E8" s="12">
        <f aca="true" t="shared" si="5" ref="E8:E71">MIN(E7,20-(I7&gt;99999)*2-(I7&gt;999999)*3)</f>
        <v>18</v>
      </c>
      <c r="F8" s="10">
        <f t="shared" si="1"/>
        <v>3702</v>
      </c>
      <c r="G8" s="14">
        <f t="shared" si="2"/>
        <v>0</v>
      </c>
      <c r="H8" s="14">
        <f t="shared" si="3"/>
        <v>17298</v>
      </c>
      <c r="I8" s="10">
        <f t="shared" si="4"/>
        <v>250812</v>
      </c>
    </row>
    <row r="9" spans="1:9" ht="16.5">
      <c r="A9" s="9">
        <v>33098</v>
      </c>
      <c r="B9" s="10"/>
      <c r="C9" s="10">
        <v>21000</v>
      </c>
      <c r="D9" s="11">
        <f t="shared" si="0"/>
        <v>31</v>
      </c>
      <c r="E9" s="12">
        <f t="shared" si="5"/>
        <v>18</v>
      </c>
      <c r="F9" s="10">
        <f t="shared" si="1"/>
        <v>3834</v>
      </c>
      <c r="G9" s="14">
        <f t="shared" si="2"/>
        <v>0</v>
      </c>
      <c r="H9" s="14">
        <f t="shared" si="3"/>
        <v>17166</v>
      </c>
      <c r="I9" s="10">
        <f t="shared" si="4"/>
        <v>233646</v>
      </c>
    </row>
    <row r="10" spans="1:9" ht="16.5">
      <c r="A10" s="9">
        <v>33129</v>
      </c>
      <c r="B10" s="10"/>
      <c r="C10" s="10">
        <v>21000</v>
      </c>
      <c r="D10" s="11">
        <f t="shared" si="0"/>
        <v>31</v>
      </c>
      <c r="E10" s="12">
        <f t="shared" si="5"/>
        <v>18</v>
      </c>
      <c r="F10" s="10">
        <f t="shared" si="1"/>
        <v>3571</v>
      </c>
      <c r="G10" s="14">
        <f t="shared" si="2"/>
        <v>0</v>
      </c>
      <c r="H10" s="14">
        <f t="shared" si="3"/>
        <v>17429</v>
      </c>
      <c r="I10" s="10">
        <f t="shared" si="4"/>
        <v>216217</v>
      </c>
    </row>
    <row r="11" spans="1:9" ht="16.5">
      <c r="A11" s="9">
        <v>33161</v>
      </c>
      <c r="B11" s="10"/>
      <c r="C11" s="10">
        <v>21000</v>
      </c>
      <c r="D11" s="11">
        <f t="shared" si="0"/>
        <v>32</v>
      </c>
      <c r="E11" s="12">
        <f t="shared" si="5"/>
        <v>18</v>
      </c>
      <c r="F11" s="10">
        <f t="shared" si="1"/>
        <v>3412</v>
      </c>
      <c r="G11" s="14">
        <f t="shared" si="2"/>
        <v>0</v>
      </c>
      <c r="H11" s="14">
        <f t="shared" si="3"/>
        <v>17588</v>
      </c>
      <c r="I11" s="10">
        <f t="shared" si="4"/>
        <v>198629</v>
      </c>
    </row>
    <row r="12" spans="1:9" ht="16.5">
      <c r="A12" s="9">
        <v>33191</v>
      </c>
      <c r="B12" s="10"/>
      <c r="C12" s="10">
        <v>21000</v>
      </c>
      <c r="D12" s="11">
        <f t="shared" si="0"/>
        <v>30</v>
      </c>
      <c r="E12" s="12">
        <f t="shared" si="5"/>
        <v>18</v>
      </c>
      <c r="F12" s="10">
        <f t="shared" si="1"/>
        <v>2938</v>
      </c>
      <c r="G12" s="14">
        <f t="shared" si="2"/>
        <v>0</v>
      </c>
      <c r="H12" s="14">
        <f t="shared" si="3"/>
        <v>18062</v>
      </c>
      <c r="I12" s="10">
        <f t="shared" si="4"/>
        <v>180567</v>
      </c>
    </row>
    <row r="13" spans="1:9" ht="16.5">
      <c r="A13" s="9">
        <v>33218</v>
      </c>
      <c r="B13" s="10"/>
      <c r="C13" s="10">
        <v>21000</v>
      </c>
      <c r="D13" s="11">
        <f t="shared" si="0"/>
        <v>27</v>
      </c>
      <c r="E13" s="12">
        <f t="shared" si="5"/>
        <v>18</v>
      </c>
      <c r="F13" s="10">
        <f t="shared" si="1"/>
        <v>2404</v>
      </c>
      <c r="G13" s="14">
        <f t="shared" si="2"/>
        <v>0</v>
      </c>
      <c r="H13" s="14">
        <f t="shared" si="3"/>
        <v>18596</v>
      </c>
      <c r="I13" s="10">
        <f t="shared" si="4"/>
        <v>161971</v>
      </c>
    </row>
    <row r="14" spans="1:9" ht="16.5">
      <c r="A14" s="9">
        <v>33249</v>
      </c>
      <c r="B14" s="10"/>
      <c r="C14" s="10">
        <v>20000</v>
      </c>
      <c r="D14" s="11">
        <f t="shared" si="0"/>
        <v>31</v>
      </c>
      <c r="E14" s="12">
        <f t="shared" si="5"/>
        <v>18</v>
      </c>
      <c r="F14" s="10">
        <f t="shared" si="1"/>
        <v>2476</v>
      </c>
      <c r="G14" s="14">
        <f t="shared" si="2"/>
        <v>0</v>
      </c>
      <c r="H14" s="14">
        <f t="shared" si="3"/>
        <v>17524</v>
      </c>
      <c r="I14" s="10">
        <f t="shared" si="4"/>
        <v>144447</v>
      </c>
    </row>
    <row r="15" spans="1:9" ht="16.5">
      <c r="A15" s="9">
        <v>33274</v>
      </c>
      <c r="B15" s="10"/>
      <c r="C15" s="10">
        <v>5016</v>
      </c>
      <c r="D15" s="11">
        <f t="shared" si="0"/>
        <v>25</v>
      </c>
      <c r="E15" s="12">
        <f t="shared" si="5"/>
        <v>18</v>
      </c>
      <c r="F15" s="10">
        <f t="shared" si="1"/>
        <v>1780</v>
      </c>
      <c r="G15" s="14">
        <f t="shared" si="2"/>
        <v>0</v>
      </c>
      <c r="H15" s="14">
        <f t="shared" si="3"/>
        <v>3236</v>
      </c>
      <c r="I15" s="10">
        <f t="shared" si="4"/>
        <v>141211</v>
      </c>
    </row>
    <row r="16" spans="1:9" ht="16.5">
      <c r="A16" s="9">
        <v>33274</v>
      </c>
      <c r="B16" s="10">
        <v>200000</v>
      </c>
      <c r="C16" s="10"/>
      <c r="D16" s="11">
        <f t="shared" si="0"/>
        <v>0</v>
      </c>
      <c r="E16" s="12">
        <f t="shared" si="5"/>
        <v>18</v>
      </c>
      <c r="F16" s="10">
        <f t="shared" si="1"/>
        <v>0</v>
      </c>
      <c r="G16" s="14">
        <f t="shared" si="2"/>
        <v>0</v>
      </c>
      <c r="H16" s="14">
        <f t="shared" si="3"/>
        <v>0</v>
      </c>
      <c r="I16" s="10">
        <f t="shared" si="4"/>
        <v>341211</v>
      </c>
    </row>
    <row r="17" spans="1:9" ht="16.5">
      <c r="A17" s="9">
        <v>33310</v>
      </c>
      <c r="B17" s="10"/>
      <c r="C17" s="10">
        <v>25000</v>
      </c>
      <c r="D17" s="11">
        <f t="shared" si="0"/>
        <v>36</v>
      </c>
      <c r="E17" s="12">
        <f t="shared" si="5"/>
        <v>18</v>
      </c>
      <c r="F17" s="10">
        <f t="shared" si="1"/>
        <v>6057</v>
      </c>
      <c r="G17" s="14">
        <f t="shared" si="2"/>
        <v>0</v>
      </c>
      <c r="H17" s="14">
        <f t="shared" si="3"/>
        <v>18943</v>
      </c>
      <c r="I17" s="10">
        <f t="shared" si="4"/>
        <v>322268</v>
      </c>
    </row>
    <row r="18" spans="1:9" ht="16.5">
      <c r="A18" s="9">
        <v>33339</v>
      </c>
      <c r="B18" s="10"/>
      <c r="C18" s="10">
        <v>23000</v>
      </c>
      <c r="D18" s="11">
        <f t="shared" si="0"/>
        <v>29</v>
      </c>
      <c r="E18" s="12">
        <f t="shared" si="5"/>
        <v>18</v>
      </c>
      <c r="F18" s="10">
        <f t="shared" si="1"/>
        <v>4608</v>
      </c>
      <c r="G18" s="14">
        <f t="shared" si="2"/>
        <v>0</v>
      </c>
      <c r="H18" s="14">
        <f t="shared" si="3"/>
        <v>18392</v>
      </c>
      <c r="I18" s="10">
        <f t="shared" si="4"/>
        <v>303876</v>
      </c>
    </row>
    <row r="19" spans="1:9" ht="16.5">
      <c r="A19" s="9">
        <v>33368</v>
      </c>
      <c r="B19" s="10"/>
      <c r="C19" s="10">
        <v>23000</v>
      </c>
      <c r="D19" s="11">
        <f t="shared" si="0"/>
        <v>29</v>
      </c>
      <c r="E19" s="12">
        <f t="shared" si="5"/>
        <v>18</v>
      </c>
      <c r="F19" s="10">
        <f t="shared" si="1"/>
        <v>4345</v>
      </c>
      <c r="G19" s="14">
        <f t="shared" si="2"/>
        <v>0</v>
      </c>
      <c r="H19" s="14">
        <f t="shared" si="3"/>
        <v>18655</v>
      </c>
      <c r="I19" s="10">
        <f t="shared" si="4"/>
        <v>285221</v>
      </c>
    </row>
    <row r="20" spans="1:9" ht="16.5">
      <c r="A20" s="9">
        <v>33400</v>
      </c>
      <c r="B20" s="10"/>
      <c r="C20" s="10">
        <v>23000</v>
      </c>
      <c r="D20" s="11">
        <f t="shared" si="0"/>
        <v>32</v>
      </c>
      <c r="E20" s="12">
        <f t="shared" si="5"/>
        <v>18</v>
      </c>
      <c r="F20" s="10">
        <f t="shared" si="1"/>
        <v>4501</v>
      </c>
      <c r="G20" s="14">
        <f t="shared" si="2"/>
        <v>0</v>
      </c>
      <c r="H20" s="14">
        <f t="shared" si="3"/>
        <v>18499</v>
      </c>
      <c r="I20" s="10">
        <f t="shared" si="4"/>
        <v>266722</v>
      </c>
    </row>
    <row r="21" spans="1:9" ht="16.5">
      <c r="A21" s="9">
        <v>33430</v>
      </c>
      <c r="B21" s="10"/>
      <c r="C21" s="10">
        <v>23000</v>
      </c>
      <c r="D21" s="11">
        <f t="shared" si="0"/>
        <v>30</v>
      </c>
      <c r="E21" s="12">
        <f t="shared" si="5"/>
        <v>18</v>
      </c>
      <c r="F21" s="10">
        <f t="shared" si="1"/>
        <v>3946</v>
      </c>
      <c r="G21" s="14">
        <f t="shared" si="2"/>
        <v>0</v>
      </c>
      <c r="H21" s="14">
        <f t="shared" si="3"/>
        <v>19054</v>
      </c>
      <c r="I21" s="10">
        <f t="shared" si="4"/>
        <v>247668</v>
      </c>
    </row>
    <row r="22" spans="1:9" ht="16.5">
      <c r="A22" s="9">
        <v>33462</v>
      </c>
      <c r="B22" s="10"/>
      <c r="C22" s="10">
        <v>25000</v>
      </c>
      <c r="D22" s="11">
        <f t="shared" si="0"/>
        <v>32</v>
      </c>
      <c r="E22" s="12">
        <f t="shared" si="5"/>
        <v>18</v>
      </c>
      <c r="F22" s="10">
        <f t="shared" si="1"/>
        <v>3908</v>
      </c>
      <c r="G22" s="14">
        <f t="shared" si="2"/>
        <v>0</v>
      </c>
      <c r="H22" s="14">
        <f t="shared" si="3"/>
        <v>21092</v>
      </c>
      <c r="I22" s="10">
        <f t="shared" si="4"/>
        <v>226576</v>
      </c>
    </row>
    <row r="23" spans="1:9" ht="16.5">
      <c r="A23" s="9">
        <v>33492</v>
      </c>
      <c r="B23" s="10"/>
      <c r="C23" s="10">
        <v>25000</v>
      </c>
      <c r="D23" s="11">
        <f t="shared" si="0"/>
        <v>30</v>
      </c>
      <c r="E23" s="12">
        <f t="shared" si="5"/>
        <v>18</v>
      </c>
      <c r="F23" s="10">
        <f t="shared" si="1"/>
        <v>3352</v>
      </c>
      <c r="G23" s="14">
        <f t="shared" si="2"/>
        <v>0</v>
      </c>
      <c r="H23" s="14">
        <f t="shared" si="3"/>
        <v>21648</v>
      </c>
      <c r="I23" s="10">
        <f t="shared" si="4"/>
        <v>204928</v>
      </c>
    </row>
    <row r="24" spans="1:9" ht="16.5">
      <c r="A24" s="9">
        <v>33522</v>
      </c>
      <c r="B24" s="10"/>
      <c r="C24" s="10">
        <v>25000</v>
      </c>
      <c r="D24" s="11">
        <f t="shared" si="0"/>
        <v>30</v>
      </c>
      <c r="E24" s="12">
        <f t="shared" si="5"/>
        <v>18</v>
      </c>
      <c r="F24" s="10">
        <f t="shared" si="1"/>
        <v>3031</v>
      </c>
      <c r="G24" s="14">
        <f t="shared" si="2"/>
        <v>0</v>
      </c>
      <c r="H24" s="14">
        <f t="shared" si="3"/>
        <v>21969</v>
      </c>
      <c r="I24" s="10">
        <f t="shared" si="4"/>
        <v>182959</v>
      </c>
    </row>
    <row r="25" spans="1:9" ht="16.5">
      <c r="A25" s="9">
        <v>33553</v>
      </c>
      <c r="B25" s="10"/>
      <c r="C25" s="10">
        <v>25000</v>
      </c>
      <c r="D25" s="11">
        <f t="shared" si="0"/>
        <v>31</v>
      </c>
      <c r="E25" s="12">
        <f t="shared" si="5"/>
        <v>18</v>
      </c>
      <c r="F25" s="10">
        <f t="shared" si="1"/>
        <v>2797</v>
      </c>
      <c r="G25" s="14">
        <f t="shared" si="2"/>
        <v>0</v>
      </c>
      <c r="H25" s="14">
        <f t="shared" si="3"/>
        <v>22203</v>
      </c>
      <c r="I25" s="10">
        <f t="shared" si="4"/>
        <v>160756</v>
      </c>
    </row>
    <row r="26" spans="1:9" ht="16.5">
      <c r="A26" s="9">
        <v>33584</v>
      </c>
      <c r="B26" s="10"/>
      <c r="C26" s="10">
        <v>25000</v>
      </c>
      <c r="D26" s="11">
        <f t="shared" si="0"/>
        <v>31</v>
      </c>
      <c r="E26" s="12">
        <f t="shared" si="5"/>
        <v>18</v>
      </c>
      <c r="F26" s="10">
        <f t="shared" si="1"/>
        <v>2457</v>
      </c>
      <c r="G26" s="14">
        <f t="shared" si="2"/>
        <v>0</v>
      </c>
      <c r="H26" s="14">
        <f t="shared" si="3"/>
        <v>22543</v>
      </c>
      <c r="I26" s="10">
        <f t="shared" si="4"/>
        <v>138213</v>
      </c>
    </row>
    <row r="27" spans="1:9" ht="16.5">
      <c r="A27" s="9">
        <v>33613</v>
      </c>
      <c r="B27" s="10">
        <v>100000</v>
      </c>
      <c r="C27" s="10"/>
      <c r="D27" s="11">
        <f t="shared" si="0"/>
        <v>29</v>
      </c>
      <c r="E27" s="12">
        <f t="shared" si="5"/>
        <v>18</v>
      </c>
      <c r="F27" s="10">
        <f t="shared" si="1"/>
        <v>1976</v>
      </c>
      <c r="G27" s="14">
        <f t="shared" si="2"/>
        <v>1976</v>
      </c>
      <c r="H27" s="14">
        <f t="shared" si="3"/>
        <v>0</v>
      </c>
      <c r="I27" s="10">
        <f t="shared" si="4"/>
        <v>238213</v>
      </c>
    </row>
    <row r="28" spans="1:9" ht="16.5">
      <c r="A28" s="9">
        <v>33620</v>
      </c>
      <c r="B28" s="10"/>
      <c r="C28" s="10">
        <v>20000</v>
      </c>
      <c r="D28" s="11">
        <f t="shared" si="0"/>
        <v>7</v>
      </c>
      <c r="E28" s="12">
        <f t="shared" si="5"/>
        <v>18</v>
      </c>
      <c r="F28" s="10">
        <f t="shared" si="1"/>
        <v>822</v>
      </c>
      <c r="G28" s="14">
        <f t="shared" si="2"/>
        <v>0</v>
      </c>
      <c r="H28" s="14">
        <f t="shared" si="3"/>
        <v>17202</v>
      </c>
      <c r="I28" s="10">
        <f t="shared" si="4"/>
        <v>221011</v>
      </c>
    </row>
    <row r="29" spans="1:9" ht="16.5">
      <c r="A29" s="9">
        <v>33641</v>
      </c>
      <c r="B29" s="10">
        <v>170000</v>
      </c>
      <c r="C29" s="10"/>
      <c r="D29" s="11">
        <f t="shared" si="0"/>
        <v>21</v>
      </c>
      <c r="E29" s="12">
        <f t="shared" si="5"/>
        <v>18</v>
      </c>
      <c r="F29" s="10">
        <f t="shared" si="1"/>
        <v>2288</v>
      </c>
      <c r="G29" s="14">
        <f t="shared" si="2"/>
        <v>2288</v>
      </c>
      <c r="H29" s="14">
        <f t="shared" si="3"/>
        <v>0</v>
      </c>
      <c r="I29" s="10">
        <f t="shared" si="4"/>
        <v>391011</v>
      </c>
    </row>
    <row r="30" spans="1:9" ht="16.5">
      <c r="A30" s="9">
        <v>33654</v>
      </c>
      <c r="B30" s="10"/>
      <c r="C30" s="10">
        <v>23000</v>
      </c>
      <c r="D30" s="11">
        <f t="shared" si="0"/>
        <v>13</v>
      </c>
      <c r="E30" s="12">
        <f t="shared" si="5"/>
        <v>18</v>
      </c>
      <c r="F30" s="10">
        <f t="shared" si="1"/>
        <v>2506</v>
      </c>
      <c r="G30" s="14">
        <f t="shared" si="2"/>
        <v>0</v>
      </c>
      <c r="H30" s="14">
        <f t="shared" si="3"/>
        <v>18206</v>
      </c>
      <c r="I30" s="10">
        <f t="shared" si="4"/>
        <v>372805</v>
      </c>
    </row>
    <row r="31" spans="1:9" ht="16.5">
      <c r="A31" s="9">
        <v>33682</v>
      </c>
      <c r="B31" s="10"/>
      <c r="C31" s="10">
        <v>25000</v>
      </c>
      <c r="D31" s="11">
        <f t="shared" si="0"/>
        <v>28</v>
      </c>
      <c r="E31" s="12">
        <f t="shared" si="5"/>
        <v>18</v>
      </c>
      <c r="F31" s="10">
        <f t="shared" si="1"/>
        <v>5147</v>
      </c>
      <c r="G31" s="14">
        <f t="shared" si="2"/>
        <v>0</v>
      </c>
      <c r="H31" s="14">
        <f t="shared" si="3"/>
        <v>19853</v>
      </c>
      <c r="I31" s="10">
        <f t="shared" si="4"/>
        <v>352952</v>
      </c>
    </row>
    <row r="32" spans="1:9" ht="16.5">
      <c r="A32" s="9">
        <v>33715</v>
      </c>
      <c r="B32" s="10"/>
      <c r="C32" s="10">
        <v>25000</v>
      </c>
      <c r="D32" s="11">
        <f t="shared" si="0"/>
        <v>33</v>
      </c>
      <c r="E32" s="12">
        <f t="shared" si="5"/>
        <v>18</v>
      </c>
      <c r="F32" s="10">
        <f t="shared" si="1"/>
        <v>5743</v>
      </c>
      <c r="G32" s="14">
        <f t="shared" si="2"/>
        <v>0</v>
      </c>
      <c r="H32" s="14">
        <f t="shared" si="3"/>
        <v>19257</v>
      </c>
      <c r="I32" s="10">
        <f t="shared" si="4"/>
        <v>333695</v>
      </c>
    </row>
    <row r="33" spans="1:9" ht="16.5">
      <c r="A33" s="9">
        <v>33745</v>
      </c>
      <c r="B33" s="10"/>
      <c r="C33" s="10">
        <v>25000</v>
      </c>
      <c r="D33" s="11">
        <f t="shared" si="0"/>
        <v>30</v>
      </c>
      <c r="E33" s="12">
        <f t="shared" si="5"/>
        <v>18</v>
      </c>
      <c r="F33" s="10">
        <f t="shared" si="1"/>
        <v>4936</v>
      </c>
      <c r="G33" s="14">
        <f t="shared" si="2"/>
        <v>0</v>
      </c>
      <c r="H33" s="14">
        <f t="shared" si="3"/>
        <v>20064</v>
      </c>
      <c r="I33" s="10">
        <f t="shared" si="4"/>
        <v>313631</v>
      </c>
    </row>
    <row r="34" spans="1:9" ht="16.5">
      <c r="A34" s="9">
        <v>33760</v>
      </c>
      <c r="B34" s="10">
        <v>60000</v>
      </c>
      <c r="C34" s="10"/>
      <c r="D34" s="11">
        <f t="shared" si="0"/>
        <v>15</v>
      </c>
      <c r="E34" s="12">
        <f t="shared" si="5"/>
        <v>18</v>
      </c>
      <c r="F34" s="10">
        <f t="shared" si="1"/>
        <v>2320</v>
      </c>
      <c r="G34" s="14">
        <f t="shared" si="2"/>
        <v>2320</v>
      </c>
      <c r="H34" s="14">
        <f t="shared" si="3"/>
        <v>0</v>
      </c>
      <c r="I34" s="10">
        <f t="shared" si="4"/>
        <v>373631</v>
      </c>
    </row>
    <row r="35" spans="1:9" ht="16.5">
      <c r="A35" s="9">
        <v>33780</v>
      </c>
      <c r="B35" s="10"/>
      <c r="C35" s="10">
        <v>25000</v>
      </c>
      <c r="D35" s="11">
        <f t="shared" si="0"/>
        <v>20</v>
      </c>
      <c r="E35" s="12">
        <f t="shared" si="5"/>
        <v>18</v>
      </c>
      <c r="F35" s="10">
        <f t="shared" si="1"/>
        <v>3685</v>
      </c>
      <c r="G35" s="14">
        <f t="shared" si="2"/>
        <v>0</v>
      </c>
      <c r="H35" s="14">
        <f t="shared" si="3"/>
        <v>18995</v>
      </c>
      <c r="I35" s="10">
        <f t="shared" si="4"/>
        <v>354636</v>
      </c>
    </row>
    <row r="36" spans="1:9" ht="16.5">
      <c r="A36" s="9">
        <v>33809</v>
      </c>
      <c r="B36" s="10"/>
      <c r="C36" s="10">
        <v>25000</v>
      </c>
      <c r="D36" s="11">
        <f t="shared" si="0"/>
        <v>29</v>
      </c>
      <c r="E36" s="12">
        <f t="shared" si="5"/>
        <v>18</v>
      </c>
      <c r="F36" s="10">
        <f t="shared" si="1"/>
        <v>5071</v>
      </c>
      <c r="G36" s="14">
        <f t="shared" si="2"/>
        <v>0</v>
      </c>
      <c r="H36" s="14">
        <f t="shared" si="3"/>
        <v>19929</v>
      </c>
      <c r="I36" s="10">
        <f t="shared" si="4"/>
        <v>334707</v>
      </c>
    </row>
    <row r="37" spans="1:9" ht="16.5">
      <c r="A37" s="9">
        <v>33826</v>
      </c>
      <c r="B37" s="10">
        <v>20000</v>
      </c>
      <c r="C37" s="10"/>
      <c r="D37" s="11">
        <f t="shared" si="0"/>
        <v>17</v>
      </c>
      <c r="E37" s="12">
        <f t="shared" si="5"/>
        <v>18</v>
      </c>
      <c r="F37" s="10">
        <f t="shared" si="1"/>
        <v>2806</v>
      </c>
      <c r="G37" s="14">
        <f t="shared" si="2"/>
        <v>2806</v>
      </c>
      <c r="H37" s="14">
        <f t="shared" si="3"/>
        <v>0</v>
      </c>
      <c r="I37" s="10">
        <f t="shared" si="4"/>
        <v>354707</v>
      </c>
    </row>
    <row r="38" spans="1:9" ht="16.5">
      <c r="A38" s="9">
        <v>33843</v>
      </c>
      <c r="B38" s="10"/>
      <c r="C38" s="10">
        <v>30000</v>
      </c>
      <c r="D38" s="11">
        <f t="shared" si="0"/>
        <v>17</v>
      </c>
      <c r="E38" s="12">
        <f t="shared" si="5"/>
        <v>18</v>
      </c>
      <c r="F38" s="10">
        <f t="shared" si="1"/>
        <v>2973</v>
      </c>
      <c r="G38" s="14">
        <f t="shared" si="2"/>
        <v>0</v>
      </c>
      <c r="H38" s="14">
        <f t="shared" si="3"/>
        <v>24221</v>
      </c>
      <c r="I38" s="10">
        <f t="shared" si="4"/>
        <v>330486</v>
      </c>
    </row>
    <row r="39" spans="1:9" ht="16.5">
      <c r="A39" s="9">
        <v>33875</v>
      </c>
      <c r="B39" s="10"/>
      <c r="C39" s="10">
        <v>30000</v>
      </c>
      <c r="D39" s="11">
        <f t="shared" si="0"/>
        <v>32</v>
      </c>
      <c r="E39" s="12">
        <f t="shared" si="5"/>
        <v>18</v>
      </c>
      <c r="F39" s="10">
        <f t="shared" si="1"/>
        <v>5215</v>
      </c>
      <c r="G39" s="14">
        <f t="shared" si="2"/>
        <v>0</v>
      </c>
      <c r="H39" s="14">
        <f t="shared" si="3"/>
        <v>24785</v>
      </c>
      <c r="I39" s="10">
        <f t="shared" si="4"/>
        <v>305701</v>
      </c>
    </row>
    <row r="40" spans="1:9" ht="16.5">
      <c r="A40" s="9">
        <v>33886</v>
      </c>
      <c r="B40" s="10"/>
      <c r="C40" s="10">
        <v>30000</v>
      </c>
      <c r="D40" s="11">
        <f t="shared" si="0"/>
        <v>11</v>
      </c>
      <c r="E40" s="12">
        <f t="shared" si="5"/>
        <v>18</v>
      </c>
      <c r="F40" s="10">
        <f t="shared" si="1"/>
        <v>1658</v>
      </c>
      <c r="G40" s="14">
        <f t="shared" si="2"/>
        <v>0</v>
      </c>
      <c r="H40" s="14">
        <f t="shared" si="3"/>
        <v>28342</v>
      </c>
      <c r="I40" s="10">
        <f t="shared" si="4"/>
        <v>277359</v>
      </c>
    </row>
    <row r="41" spans="1:9" ht="16.5">
      <c r="A41" s="9">
        <v>33910</v>
      </c>
      <c r="B41" s="10"/>
      <c r="C41" s="10">
        <v>26000</v>
      </c>
      <c r="D41" s="11">
        <f t="shared" si="0"/>
        <v>24</v>
      </c>
      <c r="E41" s="12">
        <f t="shared" si="5"/>
        <v>18</v>
      </c>
      <c r="F41" s="10">
        <f t="shared" si="1"/>
        <v>3282</v>
      </c>
      <c r="G41" s="14">
        <f t="shared" si="2"/>
        <v>0</v>
      </c>
      <c r="H41" s="14">
        <f t="shared" si="3"/>
        <v>22718</v>
      </c>
      <c r="I41" s="10">
        <f t="shared" si="4"/>
        <v>254641</v>
      </c>
    </row>
    <row r="42" spans="1:9" ht="16.5">
      <c r="A42" s="9">
        <v>33918</v>
      </c>
      <c r="B42" s="10">
        <v>14000</v>
      </c>
      <c r="C42" s="10"/>
      <c r="D42" s="11">
        <f t="shared" si="0"/>
        <v>8</v>
      </c>
      <c r="E42" s="12">
        <f t="shared" si="5"/>
        <v>18</v>
      </c>
      <c r="F42" s="10">
        <f t="shared" si="1"/>
        <v>1004</v>
      </c>
      <c r="G42" s="14">
        <f t="shared" si="2"/>
        <v>1004</v>
      </c>
      <c r="H42" s="14">
        <f t="shared" si="3"/>
        <v>0</v>
      </c>
      <c r="I42" s="10">
        <f t="shared" si="4"/>
        <v>268641</v>
      </c>
    </row>
    <row r="43" spans="1:9" ht="16.5">
      <c r="A43" s="9">
        <v>33942</v>
      </c>
      <c r="B43" s="10"/>
      <c r="C43" s="10">
        <v>26000</v>
      </c>
      <c r="D43" s="11">
        <f t="shared" si="0"/>
        <v>24</v>
      </c>
      <c r="E43" s="12">
        <f t="shared" si="5"/>
        <v>18</v>
      </c>
      <c r="F43" s="10">
        <f t="shared" si="1"/>
        <v>3179</v>
      </c>
      <c r="G43" s="14">
        <f t="shared" si="2"/>
        <v>0</v>
      </c>
      <c r="H43" s="14">
        <f t="shared" si="3"/>
        <v>21817</v>
      </c>
      <c r="I43" s="10">
        <f t="shared" si="4"/>
        <v>246824</v>
      </c>
    </row>
    <row r="44" spans="1:9" ht="16.5">
      <c r="A44" s="9">
        <v>33974</v>
      </c>
      <c r="B44" s="10"/>
      <c r="C44" s="10">
        <v>26000</v>
      </c>
      <c r="D44" s="11">
        <f t="shared" si="0"/>
        <v>32</v>
      </c>
      <c r="E44" s="12">
        <f t="shared" si="5"/>
        <v>18</v>
      </c>
      <c r="F44" s="10">
        <f t="shared" si="1"/>
        <v>3895</v>
      </c>
      <c r="G44" s="14">
        <f t="shared" si="2"/>
        <v>0</v>
      </c>
      <c r="H44" s="14">
        <f t="shared" si="3"/>
        <v>22105</v>
      </c>
      <c r="I44" s="10">
        <f t="shared" si="4"/>
        <v>224719</v>
      </c>
    </row>
    <row r="45" spans="1:9" ht="16.5">
      <c r="A45" s="9">
        <v>33974</v>
      </c>
      <c r="B45" s="10">
        <v>12000</v>
      </c>
      <c r="C45" s="10"/>
      <c r="D45" s="11">
        <f t="shared" si="0"/>
        <v>0</v>
      </c>
      <c r="E45" s="12">
        <f t="shared" si="5"/>
        <v>18</v>
      </c>
      <c r="F45" s="10">
        <f t="shared" si="1"/>
        <v>0</v>
      </c>
      <c r="G45" s="14">
        <f t="shared" si="2"/>
        <v>0</v>
      </c>
      <c r="H45" s="14">
        <f t="shared" si="3"/>
        <v>0</v>
      </c>
      <c r="I45" s="10">
        <f t="shared" si="4"/>
        <v>236719</v>
      </c>
    </row>
    <row r="46" spans="1:9" ht="16.5">
      <c r="A46" s="9">
        <v>34005</v>
      </c>
      <c r="B46" s="10"/>
      <c r="C46" s="10">
        <v>26000</v>
      </c>
      <c r="D46" s="11">
        <f t="shared" si="0"/>
        <v>31</v>
      </c>
      <c r="E46" s="12">
        <f t="shared" si="5"/>
        <v>18</v>
      </c>
      <c r="F46" s="10">
        <f t="shared" si="1"/>
        <v>3618</v>
      </c>
      <c r="G46" s="14">
        <f t="shared" si="2"/>
        <v>0</v>
      </c>
      <c r="H46" s="14">
        <f t="shared" si="3"/>
        <v>22382</v>
      </c>
      <c r="I46" s="10">
        <f t="shared" si="4"/>
        <v>214337</v>
      </c>
    </row>
    <row r="47" spans="1:9" ht="16.5">
      <c r="A47" s="9">
        <v>34037</v>
      </c>
      <c r="B47" s="10"/>
      <c r="C47" s="10">
        <v>25000</v>
      </c>
      <c r="D47" s="11">
        <f t="shared" si="0"/>
        <v>32</v>
      </c>
      <c r="E47" s="12">
        <f t="shared" si="5"/>
        <v>18</v>
      </c>
      <c r="F47" s="10">
        <f t="shared" si="1"/>
        <v>3382</v>
      </c>
      <c r="G47" s="14">
        <f t="shared" si="2"/>
        <v>0</v>
      </c>
      <c r="H47" s="14">
        <f t="shared" si="3"/>
        <v>21618</v>
      </c>
      <c r="I47" s="10">
        <f t="shared" si="4"/>
        <v>192719</v>
      </c>
    </row>
    <row r="48" spans="1:9" ht="16.5">
      <c r="A48" s="9">
        <v>34065</v>
      </c>
      <c r="B48" s="10"/>
      <c r="C48" s="10">
        <v>25000</v>
      </c>
      <c r="D48" s="11">
        <f t="shared" si="0"/>
        <v>28</v>
      </c>
      <c r="E48" s="12">
        <f t="shared" si="5"/>
        <v>18</v>
      </c>
      <c r="F48" s="10">
        <f t="shared" si="1"/>
        <v>2661</v>
      </c>
      <c r="G48" s="14">
        <f t="shared" si="2"/>
        <v>0</v>
      </c>
      <c r="H48" s="14">
        <f t="shared" si="3"/>
        <v>22339</v>
      </c>
      <c r="I48" s="10">
        <f t="shared" si="4"/>
        <v>170380</v>
      </c>
    </row>
    <row r="49" spans="1:9" ht="16.5">
      <c r="A49" s="9">
        <v>34071</v>
      </c>
      <c r="B49" s="10">
        <v>40000</v>
      </c>
      <c r="C49" s="10"/>
      <c r="D49" s="11">
        <f t="shared" si="0"/>
        <v>6</v>
      </c>
      <c r="E49" s="12">
        <f t="shared" si="5"/>
        <v>18</v>
      </c>
      <c r="F49" s="10">
        <f t="shared" si="1"/>
        <v>504</v>
      </c>
      <c r="G49" s="14">
        <f t="shared" si="2"/>
        <v>504</v>
      </c>
      <c r="H49" s="14">
        <f t="shared" si="3"/>
        <v>0</v>
      </c>
      <c r="I49" s="10">
        <f t="shared" si="4"/>
        <v>210380</v>
      </c>
    </row>
    <row r="50" spans="1:9" ht="16.5">
      <c r="A50" s="9">
        <v>34100</v>
      </c>
      <c r="B50" s="10"/>
      <c r="C50" s="10">
        <v>25000</v>
      </c>
      <c r="D50" s="11">
        <f t="shared" si="0"/>
        <v>29</v>
      </c>
      <c r="E50" s="12">
        <f t="shared" si="5"/>
        <v>18</v>
      </c>
      <c r="F50" s="10">
        <f t="shared" si="1"/>
        <v>3008</v>
      </c>
      <c r="G50" s="14">
        <f t="shared" si="2"/>
        <v>0</v>
      </c>
      <c r="H50" s="14">
        <f t="shared" si="3"/>
        <v>21488</v>
      </c>
      <c r="I50" s="10">
        <f t="shared" si="4"/>
        <v>188892</v>
      </c>
    </row>
    <row r="51" spans="1:9" ht="16.5">
      <c r="A51" s="9">
        <v>34130</v>
      </c>
      <c r="B51" s="10">
        <v>19000</v>
      </c>
      <c r="C51" s="10"/>
      <c r="D51" s="11">
        <f t="shared" si="0"/>
        <v>30</v>
      </c>
      <c r="E51" s="12">
        <f t="shared" si="5"/>
        <v>18</v>
      </c>
      <c r="F51" s="10">
        <f t="shared" si="1"/>
        <v>2794</v>
      </c>
      <c r="G51" s="14">
        <f t="shared" si="2"/>
        <v>2794</v>
      </c>
      <c r="H51" s="14">
        <f t="shared" si="3"/>
        <v>0</v>
      </c>
      <c r="I51" s="10">
        <f t="shared" si="4"/>
        <v>207892</v>
      </c>
    </row>
    <row r="52" spans="1:9" ht="16.5">
      <c r="A52" s="9">
        <v>34137</v>
      </c>
      <c r="B52" s="10"/>
      <c r="C52" s="10">
        <v>26000</v>
      </c>
      <c r="D52" s="11">
        <f t="shared" si="0"/>
        <v>7</v>
      </c>
      <c r="E52" s="12">
        <f t="shared" si="5"/>
        <v>18</v>
      </c>
      <c r="F52" s="10">
        <f t="shared" si="1"/>
        <v>717</v>
      </c>
      <c r="G52" s="14">
        <f t="shared" si="2"/>
        <v>0</v>
      </c>
      <c r="H52" s="14">
        <f t="shared" si="3"/>
        <v>22489</v>
      </c>
      <c r="I52" s="10">
        <f t="shared" si="4"/>
        <v>185403</v>
      </c>
    </row>
    <row r="53" spans="1:9" ht="16.5">
      <c r="A53" s="9">
        <v>34164</v>
      </c>
      <c r="B53" s="10"/>
      <c r="C53" s="10">
        <v>25000</v>
      </c>
      <c r="D53" s="11">
        <f t="shared" si="0"/>
        <v>27</v>
      </c>
      <c r="E53" s="12">
        <f t="shared" si="5"/>
        <v>18</v>
      </c>
      <c r="F53" s="10">
        <f t="shared" si="1"/>
        <v>2468</v>
      </c>
      <c r="G53" s="14">
        <f t="shared" si="2"/>
        <v>0</v>
      </c>
      <c r="H53" s="14">
        <f t="shared" si="3"/>
        <v>22532</v>
      </c>
      <c r="I53" s="10">
        <f t="shared" si="4"/>
        <v>162871</v>
      </c>
    </row>
    <row r="54" spans="1:9" ht="16.5">
      <c r="A54" s="9">
        <v>34191</v>
      </c>
      <c r="B54" s="10">
        <v>22000</v>
      </c>
      <c r="C54" s="10"/>
      <c r="D54" s="11">
        <f t="shared" si="0"/>
        <v>27</v>
      </c>
      <c r="E54" s="12">
        <f t="shared" si="5"/>
        <v>18</v>
      </c>
      <c r="F54" s="10">
        <f t="shared" si="1"/>
        <v>2168</v>
      </c>
      <c r="G54" s="14">
        <f t="shared" si="2"/>
        <v>2168</v>
      </c>
      <c r="H54" s="14">
        <f t="shared" si="3"/>
        <v>0</v>
      </c>
      <c r="I54" s="10">
        <f t="shared" si="4"/>
        <v>184871</v>
      </c>
    </row>
    <row r="55" spans="1:9" ht="16.5">
      <c r="A55" s="9">
        <v>34199</v>
      </c>
      <c r="B55" s="10"/>
      <c r="C55" s="10">
        <v>26000</v>
      </c>
      <c r="D55" s="11">
        <f t="shared" si="0"/>
        <v>8</v>
      </c>
      <c r="E55" s="12">
        <f t="shared" si="5"/>
        <v>18</v>
      </c>
      <c r="F55" s="10">
        <f t="shared" si="1"/>
        <v>729</v>
      </c>
      <c r="G55" s="14">
        <f t="shared" si="2"/>
        <v>0</v>
      </c>
      <c r="H55" s="14">
        <f t="shared" si="3"/>
        <v>23103</v>
      </c>
      <c r="I55" s="10">
        <f t="shared" si="4"/>
        <v>161768</v>
      </c>
    </row>
    <row r="56" spans="1:9" ht="16.5">
      <c r="A56" s="9">
        <v>34229</v>
      </c>
      <c r="B56" s="10"/>
      <c r="C56" s="10">
        <v>25000</v>
      </c>
      <c r="D56" s="11">
        <f t="shared" si="0"/>
        <v>30</v>
      </c>
      <c r="E56" s="12">
        <f t="shared" si="5"/>
        <v>18</v>
      </c>
      <c r="F56" s="10">
        <f t="shared" si="1"/>
        <v>2393</v>
      </c>
      <c r="G56" s="14">
        <f t="shared" si="2"/>
        <v>0</v>
      </c>
      <c r="H56" s="14">
        <f t="shared" si="3"/>
        <v>22607</v>
      </c>
      <c r="I56" s="10">
        <f t="shared" si="4"/>
        <v>139161</v>
      </c>
    </row>
    <row r="57" spans="1:9" ht="16.5">
      <c r="A57" s="9">
        <v>34247</v>
      </c>
      <c r="B57" s="10">
        <v>23000</v>
      </c>
      <c r="C57" s="10"/>
      <c r="D57" s="11">
        <f t="shared" si="0"/>
        <v>18</v>
      </c>
      <c r="E57" s="12">
        <f t="shared" si="5"/>
        <v>18</v>
      </c>
      <c r="F57" s="10">
        <f t="shared" si="1"/>
        <v>1235</v>
      </c>
      <c r="G57" s="14">
        <f t="shared" si="2"/>
        <v>1235</v>
      </c>
      <c r="H57" s="14">
        <f t="shared" si="3"/>
        <v>0</v>
      </c>
      <c r="I57" s="10">
        <f t="shared" si="4"/>
        <v>162161</v>
      </c>
    </row>
    <row r="58" spans="1:9" ht="16.5">
      <c r="A58" s="9">
        <v>34264</v>
      </c>
      <c r="B58" s="10"/>
      <c r="C58" s="10">
        <v>26000</v>
      </c>
      <c r="D58" s="11">
        <f t="shared" si="0"/>
        <v>17</v>
      </c>
      <c r="E58" s="12">
        <f t="shared" si="5"/>
        <v>18</v>
      </c>
      <c r="F58" s="10">
        <f t="shared" si="1"/>
        <v>1359</v>
      </c>
      <c r="G58" s="14">
        <f t="shared" si="2"/>
        <v>0</v>
      </c>
      <c r="H58" s="14">
        <f t="shared" si="3"/>
        <v>23406</v>
      </c>
      <c r="I58" s="10">
        <f t="shared" si="4"/>
        <v>138755</v>
      </c>
    </row>
    <row r="59" spans="1:9" ht="16.5">
      <c r="A59" s="9">
        <v>34295</v>
      </c>
      <c r="B59" s="10"/>
      <c r="C59" s="10">
        <v>25000</v>
      </c>
      <c r="D59" s="11">
        <f t="shared" si="0"/>
        <v>31</v>
      </c>
      <c r="E59" s="12">
        <f t="shared" si="5"/>
        <v>18</v>
      </c>
      <c r="F59" s="10">
        <f t="shared" si="1"/>
        <v>2121</v>
      </c>
      <c r="G59" s="14">
        <f t="shared" si="2"/>
        <v>0</v>
      </c>
      <c r="H59" s="14">
        <f t="shared" si="3"/>
        <v>22879</v>
      </c>
      <c r="I59" s="10">
        <f t="shared" si="4"/>
        <v>115876</v>
      </c>
    </row>
    <row r="60" spans="1:9" ht="16.5">
      <c r="A60" s="9">
        <v>34325</v>
      </c>
      <c r="B60" s="10">
        <v>23000</v>
      </c>
      <c r="C60" s="10"/>
      <c r="D60" s="11">
        <f t="shared" si="0"/>
        <v>30</v>
      </c>
      <c r="E60" s="12">
        <f t="shared" si="5"/>
        <v>18</v>
      </c>
      <c r="F60" s="10">
        <f t="shared" si="1"/>
        <v>1714</v>
      </c>
      <c r="G60" s="14">
        <f t="shared" si="2"/>
        <v>1714</v>
      </c>
      <c r="H60" s="14">
        <f t="shared" si="3"/>
        <v>0</v>
      </c>
      <c r="I60" s="10">
        <f t="shared" si="4"/>
        <v>138876</v>
      </c>
    </row>
    <row r="61" spans="1:9" ht="16.5">
      <c r="A61" s="9">
        <v>34358</v>
      </c>
      <c r="B61" s="10"/>
      <c r="C61" s="10">
        <v>23000</v>
      </c>
      <c r="D61" s="11">
        <f t="shared" si="0"/>
        <v>33</v>
      </c>
      <c r="E61" s="12">
        <f t="shared" si="5"/>
        <v>18</v>
      </c>
      <c r="F61" s="10">
        <f t="shared" si="1"/>
        <v>2260</v>
      </c>
      <c r="G61" s="14">
        <f t="shared" si="2"/>
        <v>0</v>
      </c>
      <c r="H61" s="14">
        <f t="shared" si="3"/>
        <v>19026</v>
      </c>
      <c r="I61" s="10">
        <f t="shared" si="4"/>
        <v>119850</v>
      </c>
    </row>
    <row r="62" spans="1:9" ht="16.5">
      <c r="A62" s="9">
        <v>34372</v>
      </c>
      <c r="B62" s="10">
        <v>30000</v>
      </c>
      <c r="C62" s="10"/>
      <c r="D62" s="11">
        <f t="shared" si="0"/>
        <v>14</v>
      </c>
      <c r="E62" s="12">
        <f t="shared" si="5"/>
        <v>18</v>
      </c>
      <c r="F62" s="10">
        <f t="shared" si="1"/>
        <v>827</v>
      </c>
      <c r="G62" s="14">
        <f t="shared" si="2"/>
        <v>827</v>
      </c>
      <c r="H62" s="14">
        <f t="shared" si="3"/>
        <v>0</v>
      </c>
      <c r="I62" s="10">
        <f t="shared" si="4"/>
        <v>149850</v>
      </c>
    </row>
    <row r="63" spans="1:9" ht="16.5">
      <c r="A63" s="9">
        <v>34393</v>
      </c>
      <c r="B63" s="10"/>
      <c r="C63" s="10">
        <v>26000</v>
      </c>
      <c r="D63" s="11">
        <f t="shared" si="0"/>
        <v>21</v>
      </c>
      <c r="E63" s="12">
        <f t="shared" si="5"/>
        <v>18</v>
      </c>
      <c r="F63" s="10">
        <f t="shared" si="1"/>
        <v>1551</v>
      </c>
      <c r="G63" s="14">
        <f t="shared" si="2"/>
        <v>0</v>
      </c>
      <c r="H63" s="14">
        <f t="shared" si="3"/>
        <v>23622</v>
      </c>
      <c r="I63" s="10">
        <f t="shared" si="4"/>
        <v>126228</v>
      </c>
    </row>
    <row r="64" spans="1:9" ht="16.5">
      <c r="A64" s="9">
        <v>34421</v>
      </c>
      <c r="B64" s="10"/>
      <c r="C64" s="10">
        <v>24000</v>
      </c>
      <c r="D64" s="11">
        <f t="shared" si="0"/>
        <v>28</v>
      </c>
      <c r="E64" s="12">
        <f t="shared" si="5"/>
        <v>18</v>
      </c>
      <c r="F64" s="10">
        <f t="shared" si="1"/>
        <v>1742</v>
      </c>
      <c r="G64" s="14">
        <f t="shared" si="2"/>
        <v>0</v>
      </c>
      <c r="H64" s="14">
        <f t="shared" si="3"/>
        <v>22258</v>
      </c>
      <c r="I64" s="10">
        <f t="shared" si="4"/>
        <v>103970</v>
      </c>
    </row>
    <row r="65" spans="1:9" ht="16.5">
      <c r="A65" s="9">
        <v>34452</v>
      </c>
      <c r="B65" s="10"/>
      <c r="C65" s="10">
        <v>24000</v>
      </c>
      <c r="D65" s="11">
        <f t="shared" si="0"/>
        <v>31</v>
      </c>
      <c r="E65" s="12">
        <f t="shared" si="5"/>
        <v>18</v>
      </c>
      <c r="F65" s="10">
        <f t="shared" si="1"/>
        <v>1589</v>
      </c>
      <c r="G65" s="14">
        <f t="shared" si="2"/>
        <v>0</v>
      </c>
      <c r="H65" s="14">
        <f t="shared" si="3"/>
        <v>22411</v>
      </c>
      <c r="I65" s="10">
        <f t="shared" si="4"/>
        <v>81559</v>
      </c>
    </row>
    <row r="66" spans="1:9" ht="16.5">
      <c r="A66" s="9">
        <v>34485</v>
      </c>
      <c r="B66" s="10"/>
      <c r="C66" s="10">
        <v>24000</v>
      </c>
      <c r="D66" s="11">
        <f t="shared" si="0"/>
        <v>33</v>
      </c>
      <c r="E66" s="12">
        <f t="shared" si="5"/>
        <v>18</v>
      </c>
      <c r="F66" s="10">
        <f t="shared" si="1"/>
        <v>1327</v>
      </c>
      <c r="G66" s="14">
        <f t="shared" si="2"/>
        <v>0</v>
      </c>
      <c r="H66" s="14">
        <f t="shared" si="3"/>
        <v>22673</v>
      </c>
      <c r="I66" s="10">
        <f t="shared" si="4"/>
        <v>58886</v>
      </c>
    </row>
    <row r="67" spans="1:9" ht="16.5">
      <c r="A67" s="9">
        <v>34514</v>
      </c>
      <c r="B67" s="10"/>
      <c r="C67" s="10">
        <v>24000</v>
      </c>
      <c r="D67" s="11">
        <f t="shared" si="0"/>
        <v>29</v>
      </c>
      <c r="E67" s="12">
        <f t="shared" si="5"/>
        <v>18</v>
      </c>
      <c r="F67" s="10">
        <f t="shared" si="1"/>
        <v>842</v>
      </c>
      <c r="G67" s="14">
        <f t="shared" si="2"/>
        <v>0</v>
      </c>
      <c r="H67" s="14">
        <f t="shared" si="3"/>
        <v>23158</v>
      </c>
      <c r="I67" s="10">
        <f t="shared" si="4"/>
        <v>35728</v>
      </c>
    </row>
    <row r="68" spans="1:9" ht="16.5">
      <c r="A68" s="9">
        <v>34544</v>
      </c>
      <c r="B68" s="10"/>
      <c r="C68" s="10">
        <v>23000</v>
      </c>
      <c r="D68" s="11">
        <f t="shared" si="0"/>
        <v>30</v>
      </c>
      <c r="E68" s="12">
        <f t="shared" si="5"/>
        <v>18</v>
      </c>
      <c r="F68" s="10">
        <f t="shared" si="1"/>
        <v>528</v>
      </c>
      <c r="G68" s="14">
        <f t="shared" si="2"/>
        <v>0</v>
      </c>
      <c r="H68" s="14">
        <f t="shared" si="3"/>
        <v>22472</v>
      </c>
      <c r="I68" s="10">
        <f t="shared" si="4"/>
        <v>13256</v>
      </c>
    </row>
    <row r="69" spans="1:9" ht="16.5">
      <c r="A69" s="9">
        <v>34576</v>
      </c>
      <c r="B69" s="10"/>
      <c r="C69" s="10">
        <v>24000</v>
      </c>
      <c r="D69" s="11">
        <f t="shared" si="0"/>
        <v>32</v>
      </c>
      <c r="E69" s="12">
        <f t="shared" si="5"/>
        <v>18</v>
      </c>
      <c r="F69" s="10">
        <f t="shared" si="1"/>
        <v>209</v>
      </c>
      <c r="G69" s="14">
        <f t="shared" si="2"/>
        <v>0</v>
      </c>
      <c r="H69" s="14">
        <f t="shared" si="3"/>
        <v>23791</v>
      </c>
      <c r="I69" s="10">
        <f t="shared" si="4"/>
        <v>-10535</v>
      </c>
    </row>
    <row r="70" spans="1:9" ht="16.5">
      <c r="A70" s="9">
        <v>34606</v>
      </c>
      <c r="B70" s="10"/>
      <c r="C70" s="10">
        <v>23000</v>
      </c>
      <c r="D70" s="11">
        <f t="shared" si="0"/>
        <v>30</v>
      </c>
      <c r="E70" s="12">
        <f t="shared" si="5"/>
        <v>18</v>
      </c>
      <c r="F70" s="10">
        <f t="shared" si="1"/>
        <v>0</v>
      </c>
      <c r="G70" s="14">
        <f t="shared" si="2"/>
        <v>0</v>
      </c>
      <c r="H70" s="14">
        <f t="shared" si="3"/>
        <v>23000</v>
      </c>
      <c r="I70" s="10">
        <f t="shared" si="4"/>
        <v>-33535</v>
      </c>
    </row>
    <row r="71" spans="1:9" ht="16.5">
      <c r="A71" s="9">
        <v>34638</v>
      </c>
      <c r="B71" s="10"/>
      <c r="C71" s="10">
        <v>23000</v>
      </c>
      <c r="D71" s="11">
        <f>A71-A70</f>
        <v>32</v>
      </c>
      <c r="E71" s="12">
        <f t="shared" si="5"/>
        <v>18</v>
      </c>
      <c r="F71" s="10">
        <f>MAX(0,INT(I70*E71*D71/36500))</f>
        <v>0</v>
      </c>
      <c r="G71" s="14">
        <f>MAX(0,G70+F71-C71)</f>
        <v>0</v>
      </c>
      <c r="H71" s="14">
        <f>C71-(G71=0)*(G70+F71)</f>
        <v>23000</v>
      </c>
      <c r="I71" s="10">
        <f>I70+B71-H71</f>
        <v>-56535</v>
      </c>
    </row>
    <row r="72" spans="1:9" ht="16.5">
      <c r="A72" s="9">
        <v>34648</v>
      </c>
      <c r="B72" s="10">
        <v>100000</v>
      </c>
      <c r="C72" s="10"/>
      <c r="D72" s="11">
        <f>A72-A71</f>
        <v>10</v>
      </c>
      <c r="E72" s="12">
        <f aca="true" t="shared" si="6" ref="E72:E100">MIN(E71,20-(I71&gt;99999)*2-(I71&gt;999999)*3)</f>
        <v>18</v>
      </c>
      <c r="F72" s="10">
        <f>MAX(0,INT(I71*E72*D72/36500))</f>
        <v>0</v>
      </c>
      <c r="G72" s="14">
        <f>MAX(0,G71+F72-C72)</f>
        <v>0</v>
      </c>
      <c r="H72" s="14">
        <f>C72-(G72=0)*(G71+F72)</f>
        <v>0</v>
      </c>
      <c r="I72" s="10">
        <f>I71+B72-H72</f>
        <v>43465</v>
      </c>
    </row>
    <row r="73" spans="1:9" ht="16.5">
      <c r="A73" s="9">
        <v>34673</v>
      </c>
      <c r="B73" s="14"/>
      <c r="C73" s="10">
        <v>25000</v>
      </c>
      <c r="D73" s="11">
        <f aca="true" t="shared" si="7" ref="D73:D100">A73-A72</f>
        <v>25</v>
      </c>
      <c r="E73" s="12">
        <f t="shared" si="6"/>
        <v>18</v>
      </c>
      <c r="F73" s="10">
        <f aca="true" t="shared" si="8" ref="F73:F100">MAX(0,INT(I72*E73*D73/36500))</f>
        <v>535</v>
      </c>
      <c r="G73" s="14">
        <f aca="true" t="shared" si="9" ref="G73:G100">MAX(0,G72+F73-C73)</f>
        <v>0</v>
      </c>
      <c r="H73" s="14">
        <f aca="true" t="shared" si="10" ref="H73:H100">C73-(G73=0)*(G72+F73)</f>
        <v>24465</v>
      </c>
      <c r="I73" s="10">
        <f aca="true" t="shared" si="11" ref="I73:I100">I72+B73-H73</f>
        <v>19000</v>
      </c>
    </row>
    <row r="74" spans="1:9" ht="16.5">
      <c r="A74" s="9">
        <v>34703</v>
      </c>
      <c r="B74" s="14"/>
      <c r="C74" s="10">
        <v>25000</v>
      </c>
      <c r="D74" s="11">
        <f t="shared" si="7"/>
        <v>30</v>
      </c>
      <c r="E74" s="12">
        <f t="shared" si="6"/>
        <v>18</v>
      </c>
      <c r="F74" s="10">
        <f t="shared" si="8"/>
        <v>281</v>
      </c>
      <c r="G74" s="14">
        <f t="shared" si="9"/>
        <v>0</v>
      </c>
      <c r="H74" s="14">
        <f t="shared" si="10"/>
        <v>24719</v>
      </c>
      <c r="I74" s="10">
        <f t="shared" si="11"/>
        <v>-5719</v>
      </c>
    </row>
    <row r="75" spans="1:9" ht="16.5">
      <c r="A75" s="9">
        <v>34733</v>
      </c>
      <c r="B75" s="14"/>
      <c r="C75" s="10">
        <v>24000</v>
      </c>
      <c r="D75" s="11">
        <f t="shared" si="7"/>
        <v>30</v>
      </c>
      <c r="E75" s="12">
        <f t="shared" si="6"/>
        <v>18</v>
      </c>
      <c r="F75" s="10">
        <f t="shared" si="8"/>
        <v>0</v>
      </c>
      <c r="G75" s="14">
        <f t="shared" si="9"/>
        <v>0</v>
      </c>
      <c r="H75" s="14">
        <f t="shared" si="10"/>
        <v>24000</v>
      </c>
      <c r="I75" s="10">
        <f t="shared" si="11"/>
        <v>-29719</v>
      </c>
    </row>
    <row r="76" spans="1:9" ht="16.5">
      <c r="A76" s="9">
        <v>34761</v>
      </c>
      <c r="B76" s="14"/>
      <c r="C76" s="10">
        <v>25000</v>
      </c>
      <c r="D76" s="11">
        <f t="shared" si="7"/>
        <v>28</v>
      </c>
      <c r="E76" s="12">
        <f t="shared" si="6"/>
        <v>18</v>
      </c>
      <c r="F76" s="10">
        <f t="shared" si="8"/>
        <v>0</v>
      </c>
      <c r="G76" s="14">
        <f t="shared" si="9"/>
        <v>0</v>
      </c>
      <c r="H76" s="14">
        <f t="shared" si="10"/>
        <v>25000</v>
      </c>
      <c r="I76" s="10">
        <f t="shared" si="11"/>
        <v>-54719</v>
      </c>
    </row>
    <row r="77" spans="1:9" ht="16.5">
      <c r="A77" s="9">
        <v>34789</v>
      </c>
      <c r="B77" s="14"/>
      <c r="C77" s="10">
        <v>25000</v>
      </c>
      <c r="D77" s="11">
        <f t="shared" si="7"/>
        <v>28</v>
      </c>
      <c r="E77" s="12">
        <f t="shared" si="6"/>
        <v>18</v>
      </c>
      <c r="F77" s="10">
        <f t="shared" si="8"/>
        <v>0</v>
      </c>
      <c r="G77" s="14">
        <f t="shared" si="9"/>
        <v>0</v>
      </c>
      <c r="H77" s="14">
        <f t="shared" si="10"/>
        <v>25000</v>
      </c>
      <c r="I77" s="10">
        <f t="shared" si="11"/>
        <v>-79719</v>
      </c>
    </row>
    <row r="78" spans="1:9" ht="16.5">
      <c r="A78" s="9">
        <v>34794</v>
      </c>
      <c r="B78" s="14">
        <v>70000</v>
      </c>
      <c r="C78" s="10"/>
      <c r="D78" s="11">
        <f t="shared" si="7"/>
        <v>5</v>
      </c>
      <c r="E78" s="12">
        <f t="shared" si="6"/>
        <v>18</v>
      </c>
      <c r="F78" s="10">
        <f t="shared" si="8"/>
        <v>0</v>
      </c>
      <c r="G78" s="14">
        <f t="shared" si="9"/>
        <v>0</v>
      </c>
      <c r="H78" s="14">
        <f t="shared" si="10"/>
        <v>0</v>
      </c>
      <c r="I78" s="10">
        <f t="shared" si="11"/>
        <v>-9719</v>
      </c>
    </row>
    <row r="79" spans="1:9" ht="16.5">
      <c r="A79" s="9">
        <v>34828</v>
      </c>
      <c r="B79" s="14"/>
      <c r="C79" s="10">
        <v>28000</v>
      </c>
      <c r="D79" s="11">
        <f t="shared" si="7"/>
        <v>34</v>
      </c>
      <c r="E79" s="12">
        <f t="shared" si="6"/>
        <v>18</v>
      </c>
      <c r="F79" s="10">
        <f t="shared" si="8"/>
        <v>0</v>
      </c>
      <c r="G79" s="14">
        <f t="shared" si="9"/>
        <v>0</v>
      </c>
      <c r="H79" s="14">
        <f t="shared" si="10"/>
        <v>28000</v>
      </c>
      <c r="I79" s="10">
        <f t="shared" si="11"/>
        <v>-37719</v>
      </c>
    </row>
    <row r="80" spans="1:9" ht="16.5">
      <c r="A80" s="9"/>
      <c r="B80" s="14"/>
      <c r="C80" s="10"/>
      <c r="D80" s="11">
        <f t="shared" si="7"/>
        <v>-34828</v>
      </c>
      <c r="E80" s="12">
        <f t="shared" si="6"/>
        <v>18</v>
      </c>
      <c r="F80" s="10">
        <f t="shared" si="8"/>
        <v>647840</v>
      </c>
      <c r="G80" s="14">
        <f t="shared" si="9"/>
        <v>647840</v>
      </c>
      <c r="H80" s="14">
        <f t="shared" si="10"/>
        <v>0</v>
      </c>
      <c r="I80" s="10">
        <f t="shared" si="11"/>
        <v>-37719</v>
      </c>
    </row>
    <row r="81" spans="1:9" ht="16.5">
      <c r="A81" s="9"/>
      <c r="B81" s="14"/>
      <c r="C81" s="10"/>
      <c r="D81" s="11">
        <f t="shared" si="7"/>
        <v>0</v>
      </c>
      <c r="E81" s="12">
        <f t="shared" si="6"/>
        <v>18</v>
      </c>
      <c r="F81" s="10">
        <f t="shared" si="8"/>
        <v>0</v>
      </c>
      <c r="G81" s="14">
        <f t="shared" si="9"/>
        <v>647840</v>
      </c>
      <c r="H81" s="14">
        <f t="shared" si="10"/>
        <v>0</v>
      </c>
      <c r="I81" s="10">
        <f t="shared" si="11"/>
        <v>-37719</v>
      </c>
    </row>
    <row r="82" spans="1:9" ht="16.5">
      <c r="A82" s="9"/>
      <c r="B82" s="14"/>
      <c r="C82" s="10"/>
      <c r="D82" s="11">
        <f t="shared" si="7"/>
        <v>0</v>
      </c>
      <c r="E82" s="12">
        <f t="shared" si="6"/>
        <v>18</v>
      </c>
      <c r="F82" s="10">
        <f t="shared" si="8"/>
        <v>0</v>
      </c>
      <c r="G82" s="14">
        <f t="shared" si="9"/>
        <v>647840</v>
      </c>
      <c r="H82" s="14">
        <f t="shared" si="10"/>
        <v>0</v>
      </c>
      <c r="I82" s="10">
        <f t="shared" si="11"/>
        <v>-37719</v>
      </c>
    </row>
    <row r="83" spans="1:9" ht="16.5">
      <c r="A83" s="9"/>
      <c r="B83" s="14"/>
      <c r="C83" s="10"/>
      <c r="D83" s="11">
        <f t="shared" si="7"/>
        <v>0</v>
      </c>
      <c r="E83" s="12">
        <f t="shared" si="6"/>
        <v>18</v>
      </c>
      <c r="F83" s="10">
        <f t="shared" si="8"/>
        <v>0</v>
      </c>
      <c r="G83" s="14">
        <f t="shared" si="9"/>
        <v>647840</v>
      </c>
      <c r="H83" s="14">
        <f t="shared" si="10"/>
        <v>0</v>
      </c>
      <c r="I83" s="10">
        <f t="shared" si="11"/>
        <v>-37719</v>
      </c>
    </row>
    <row r="84" spans="1:9" ht="16.5">
      <c r="A84" s="9"/>
      <c r="B84" s="14"/>
      <c r="C84" s="10"/>
      <c r="D84" s="11">
        <f t="shared" si="7"/>
        <v>0</v>
      </c>
      <c r="E84" s="12">
        <f t="shared" si="6"/>
        <v>18</v>
      </c>
      <c r="F84" s="10">
        <f t="shared" si="8"/>
        <v>0</v>
      </c>
      <c r="G84" s="14">
        <f t="shared" si="9"/>
        <v>647840</v>
      </c>
      <c r="H84" s="14">
        <f t="shared" si="10"/>
        <v>0</v>
      </c>
      <c r="I84" s="10">
        <f t="shared" si="11"/>
        <v>-37719</v>
      </c>
    </row>
    <row r="85" spans="1:9" ht="16.5">
      <c r="A85" s="9"/>
      <c r="B85" s="14"/>
      <c r="C85" s="10"/>
      <c r="D85" s="11">
        <f t="shared" si="7"/>
        <v>0</v>
      </c>
      <c r="E85" s="12">
        <f t="shared" si="6"/>
        <v>18</v>
      </c>
      <c r="F85" s="10">
        <f t="shared" si="8"/>
        <v>0</v>
      </c>
      <c r="G85" s="14">
        <f t="shared" si="9"/>
        <v>647840</v>
      </c>
      <c r="H85" s="14">
        <f t="shared" si="10"/>
        <v>0</v>
      </c>
      <c r="I85" s="10">
        <f t="shared" si="11"/>
        <v>-37719</v>
      </c>
    </row>
    <row r="86" spans="1:9" ht="16.5">
      <c r="A86" s="9"/>
      <c r="B86" s="14"/>
      <c r="C86" s="10"/>
      <c r="D86" s="11">
        <f t="shared" si="7"/>
        <v>0</v>
      </c>
      <c r="E86" s="12">
        <f t="shared" si="6"/>
        <v>18</v>
      </c>
      <c r="F86" s="10">
        <f t="shared" si="8"/>
        <v>0</v>
      </c>
      <c r="G86" s="14">
        <f t="shared" si="9"/>
        <v>647840</v>
      </c>
      <c r="H86" s="14">
        <f t="shared" si="10"/>
        <v>0</v>
      </c>
      <c r="I86" s="10">
        <f t="shared" si="11"/>
        <v>-37719</v>
      </c>
    </row>
    <row r="87" spans="1:9" ht="16.5">
      <c r="A87" s="9"/>
      <c r="B87" s="14"/>
      <c r="C87" s="10"/>
      <c r="D87" s="11">
        <f t="shared" si="7"/>
        <v>0</v>
      </c>
      <c r="E87" s="12">
        <f t="shared" si="6"/>
        <v>18</v>
      </c>
      <c r="F87" s="10">
        <f t="shared" si="8"/>
        <v>0</v>
      </c>
      <c r="G87" s="14">
        <f t="shared" si="9"/>
        <v>647840</v>
      </c>
      <c r="H87" s="14">
        <f t="shared" si="10"/>
        <v>0</v>
      </c>
      <c r="I87" s="10">
        <f t="shared" si="11"/>
        <v>-37719</v>
      </c>
    </row>
    <row r="88" spans="1:9" ht="16.5">
      <c r="A88" s="9"/>
      <c r="B88" s="14"/>
      <c r="C88" s="10"/>
      <c r="D88" s="11">
        <f t="shared" si="7"/>
        <v>0</v>
      </c>
      <c r="E88" s="12">
        <f t="shared" si="6"/>
        <v>18</v>
      </c>
      <c r="F88" s="10">
        <f t="shared" si="8"/>
        <v>0</v>
      </c>
      <c r="G88" s="14">
        <f t="shared" si="9"/>
        <v>647840</v>
      </c>
      <c r="H88" s="14">
        <f t="shared" si="10"/>
        <v>0</v>
      </c>
      <c r="I88" s="10">
        <f t="shared" si="11"/>
        <v>-37719</v>
      </c>
    </row>
    <row r="89" spans="1:9" ht="16.5">
      <c r="A89" s="9"/>
      <c r="B89" s="14"/>
      <c r="C89" s="10"/>
      <c r="D89" s="11">
        <f t="shared" si="7"/>
        <v>0</v>
      </c>
      <c r="E89" s="12">
        <f t="shared" si="6"/>
        <v>18</v>
      </c>
      <c r="F89" s="10">
        <f t="shared" si="8"/>
        <v>0</v>
      </c>
      <c r="G89" s="14">
        <f t="shared" si="9"/>
        <v>647840</v>
      </c>
      <c r="H89" s="14">
        <f t="shared" si="10"/>
        <v>0</v>
      </c>
      <c r="I89" s="10">
        <f t="shared" si="11"/>
        <v>-37719</v>
      </c>
    </row>
    <row r="90" spans="1:9" ht="16.5">
      <c r="A90" s="9"/>
      <c r="B90" s="14"/>
      <c r="C90" s="10"/>
      <c r="D90" s="11">
        <f t="shared" si="7"/>
        <v>0</v>
      </c>
      <c r="E90" s="12">
        <f t="shared" si="6"/>
        <v>18</v>
      </c>
      <c r="F90" s="10">
        <f t="shared" si="8"/>
        <v>0</v>
      </c>
      <c r="G90" s="14">
        <f t="shared" si="9"/>
        <v>647840</v>
      </c>
      <c r="H90" s="14">
        <f t="shared" si="10"/>
        <v>0</v>
      </c>
      <c r="I90" s="10">
        <f t="shared" si="11"/>
        <v>-37719</v>
      </c>
    </row>
    <row r="91" spans="1:9" ht="16.5">
      <c r="A91" s="9"/>
      <c r="B91" s="14"/>
      <c r="C91" s="10"/>
      <c r="D91" s="11">
        <f t="shared" si="7"/>
        <v>0</v>
      </c>
      <c r="E91" s="12">
        <f t="shared" si="6"/>
        <v>18</v>
      </c>
      <c r="F91" s="10">
        <f t="shared" si="8"/>
        <v>0</v>
      </c>
      <c r="G91" s="14">
        <f t="shared" si="9"/>
        <v>647840</v>
      </c>
      <c r="H91" s="14">
        <f t="shared" si="10"/>
        <v>0</v>
      </c>
      <c r="I91" s="10">
        <f t="shared" si="11"/>
        <v>-37719</v>
      </c>
    </row>
    <row r="92" spans="1:9" ht="16.5">
      <c r="A92" s="9"/>
      <c r="B92" s="14"/>
      <c r="C92" s="10"/>
      <c r="D92" s="11">
        <f t="shared" si="7"/>
        <v>0</v>
      </c>
      <c r="E92" s="12">
        <f t="shared" si="6"/>
        <v>18</v>
      </c>
      <c r="F92" s="10">
        <f t="shared" si="8"/>
        <v>0</v>
      </c>
      <c r="G92" s="14">
        <f t="shared" si="9"/>
        <v>647840</v>
      </c>
      <c r="H92" s="14">
        <f t="shared" si="10"/>
        <v>0</v>
      </c>
      <c r="I92" s="10">
        <f t="shared" si="11"/>
        <v>-37719</v>
      </c>
    </row>
    <row r="93" spans="1:9" ht="16.5">
      <c r="A93" s="9"/>
      <c r="B93" s="14"/>
      <c r="C93" s="10"/>
      <c r="D93" s="11">
        <f t="shared" si="7"/>
        <v>0</v>
      </c>
      <c r="E93" s="12">
        <f t="shared" si="6"/>
        <v>18</v>
      </c>
      <c r="F93" s="10">
        <f t="shared" si="8"/>
        <v>0</v>
      </c>
      <c r="G93" s="14">
        <f t="shared" si="9"/>
        <v>647840</v>
      </c>
      <c r="H93" s="14">
        <f t="shared" si="10"/>
        <v>0</v>
      </c>
      <c r="I93" s="10">
        <f t="shared" si="11"/>
        <v>-37719</v>
      </c>
    </row>
    <row r="94" spans="1:9" ht="16.5">
      <c r="A94" s="9"/>
      <c r="B94" s="14"/>
      <c r="C94" s="10"/>
      <c r="D94" s="11">
        <f t="shared" si="7"/>
        <v>0</v>
      </c>
      <c r="E94" s="12">
        <f t="shared" si="6"/>
        <v>18</v>
      </c>
      <c r="F94" s="10">
        <f t="shared" si="8"/>
        <v>0</v>
      </c>
      <c r="G94" s="14">
        <f t="shared" si="9"/>
        <v>647840</v>
      </c>
      <c r="H94" s="14">
        <f t="shared" si="10"/>
        <v>0</v>
      </c>
      <c r="I94" s="10">
        <f t="shared" si="11"/>
        <v>-37719</v>
      </c>
    </row>
    <row r="95" spans="1:9" ht="16.5">
      <c r="A95" s="9"/>
      <c r="B95" s="14"/>
      <c r="C95" s="10"/>
      <c r="D95" s="11">
        <f t="shared" si="7"/>
        <v>0</v>
      </c>
      <c r="E95" s="12">
        <f t="shared" si="6"/>
        <v>18</v>
      </c>
      <c r="F95" s="10">
        <f t="shared" si="8"/>
        <v>0</v>
      </c>
      <c r="G95" s="14">
        <f t="shared" si="9"/>
        <v>647840</v>
      </c>
      <c r="H95" s="14">
        <f t="shared" si="10"/>
        <v>0</v>
      </c>
      <c r="I95" s="10">
        <f t="shared" si="11"/>
        <v>-37719</v>
      </c>
    </row>
    <row r="96" spans="1:9" ht="16.5">
      <c r="A96" s="9"/>
      <c r="B96" s="14"/>
      <c r="C96" s="10"/>
      <c r="D96" s="11">
        <f t="shared" si="7"/>
        <v>0</v>
      </c>
      <c r="E96" s="12">
        <f t="shared" si="6"/>
        <v>18</v>
      </c>
      <c r="F96" s="10">
        <f t="shared" si="8"/>
        <v>0</v>
      </c>
      <c r="G96" s="14">
        <f t="shared" si="9"/>
        <v>647840</v>
      </c>
      <c r="H96" s="14">
        <f t="shared" si="10"/>
        <v>0</v>
      </c>
      <c r="I96" s="10">
        <f t="shared" si="11"/>
        <v>-37719</v>
      </c>
    </row>
    <row r="97" spans="1:9" ht="16.5">
      <c r="A97" s="9"/>
      <c r="B97" s="14"/>
      <c r="C97" s="10"/>
      <c r="D97" s="11">
        <f t="shared" si="7"/>
        <v>0</v>
      </c>
      <c r="E97" s="12">
        <f t="shared" si="6"/>
        <v>18</v>
      </c>
      <c r="F97" s="10">
        <f t="shared" si="8"/>
        <v>0</v>
      </c>
      <c r="G97" s="14">
        <f t="shared" si="9"/>
        <v>647840</v>
      </c>
      <c r="H97" s="14">
        <f t="shared" si="10"/>
        <v>0</v>
      </c>
      <c r="I97" s="10">
        <f t="shared" si="11"/>
        <v>-37719</v>
      </c>
    </row>
    <row r="98" spans="1:9" ht="16.5">
      <c r="A98" s="9"/>
      <c r="B98" s="14"/>
      <c r="C98" s="10"/>
      <c r="D98" s="11">
        <f t="shared" si="7"/>
        <v>0</v>
      </c>
      <c r="E98" s="12">
        <f t="shared" si="6"/>
        <v>18</v>
      </c>
      <c r="F98" s="10">
        <f t="shared" si="8"/>
        <v>0</v>
      </c>
      <c r="G98" s="14">
        <f t="shared" si="9"/>
        <v>647840</v>
      </c>
      <c r="H98" s="14">
        <f t="shared" si="10"/>
        <v>0</v>
      </c>
      <c r="I98" s="10">
        <f t="shared" si="11"/>
        <v>-37719</v>
      </c>
    </row>
    <row r="99" spans="1:9" ht="16.5">
      <c r="A99" s="9"/>
      <c r="B99" s="14"/>
      <c r="C99" s="10"/>
      <c r="D99" s="11">
        <f t="shared" si="7"/>
        <v>0</v>
      </c>
      <c r="E99" s="12">
        <f t="shared" si="6"/>
        <v>18</v>
      </c>
      <c r="F99" s="10">
        <f t="shared" si="8"/>
        <v>0</v>
      </c>
      <c r="G99" s="14">
        <f t="shared" si="9"/>
        <v>647840</v>
      </c>
      <c r="H99" s="14">
        <f t="shared" si="10"/>
        <v>0</v>
      </c>
      <c r="I99" s="10">
        <f t="shared" si="11"/>
        <v>-37719</v>
      </c>
    </row>
    <row r="100" spans="1:9" ht="16.5">
      <c r="A100" s="9"/>
      <c r="B100" s="14"/>
      <c r="C100" s="10"/>
      <c r="D100" s="11">
        <f t="shared" si="7"/>
        <v>0</v>
      </c>
      <c r="E100" s="12">
        <f t="shared" si="6"/>
        <v>18</v>
      </c>
      <c r="F100" s="10">
        <f t="shared" si="8"/>
        <v>0</v>
      </c>
      <c r="G100" s="14">
        <f t="shared" si="9"/>
        <v>647840</v>
      </c>
      <c r="H100" s="14">
        <f t="shared" si="10"/>
        <v>0</v>
      </c>
      <c r="I100" s="10">
        <f t="shared" si="11"/>
        <v>-37719</v>
      </c>
    </row>
  </sheetData>
  <printOptions/>
  <pageMargins left="0.7479166666666667" right="0.7479166666666667" top="0.9840277777777778" bottom="0.9840277777777778" header="0.5118055555555556" footer="0.5118055555555556"/>
  <pageSetup horizontalDpi="300" verticalDpi="300" orientation="landscape" paperSize="13"/>
  <rowBreaks count="1" manualBreakCount="1">
    <brk id="16" max="255" man="1"/>
  </rowBreaks>
</worksheet>
</file>

<file path=xl/worksheets/sheet2.xml><?xml version="1.0" encoding="utf-8"?>
<worksheet xmlns="http://schemas.openxmlformats.org/spreadsheetml/2006/main" xmlns:r="http://schemas.openxmlformats.org/officeDocument/2006/relationships">
  <dimension ref="A1:I111"/>
  <sheetViews>
    <sheetView tabSelected="1" workbookViewId="0" topLeftCell="A1">
      <selection activeCell="A7" sqref="A7"/>
    </sheetView>
  </sheetViews>
  <sheetFormatPr defaultColWidth="9.00390625" defaultRowHeight="13.5"/>
  <cols>
    <col min="1" max="1" width="12.50390625" style="0" customWidth="1"/>
    <col min="2" max="2" width="13.00390625" style="0" customWidth="1"/>
    <col min="3" max="3" width="12.125" style="0" customWidth="1"/>
    <col min="6" max="6" width="10.50390625" style="0" customWidth="1"/>
    <col min="7" max="8" width="10.625" style="0" customWidth="1"/>
    <col min="9" max="9" width="15.75390625" style="0" customWidth="1"/>
  </cols>
  <sheetData>
    <row r="1" spans="1:9" s="16" customFormat="1" ht="19.5">
      <c r="A1" s="15" t="s">
        <v>11</v>
      </c>
      <c r="D1" s="17"/>
      <c r="I1" s="18"/>
    </row>
    <row r="2" spans="1:9" s="2" customFormat="1" ht="16.5">
      <c r="A2" s="1"/>
      <c r="D2" s="3"/>
      <c r="I2" s="4"/>
    </row>
    <row r="3" spans="1:9" s="2" customFormat="1" ht="16.5">
      <c r="A3" s="1" t="s">
        <v>12</v>
      </c>
      <c r="D3" s="3"/>
      <c r="I3" s="4"/>
    </row>
    <row r="4" spans="1:9" s="2" customFormat="1" ht="16.5">
      <c r="A4" s="1" t="s">
        <v>13</v>
      </c>
      <c r="D4" s="3"/>
      <c r="I4" s="4"/>
    </row>
    <row r="5" spans="1:9" s="2" customFormat="1" ht="16.5">
      <c r="A5" s="1" t="s">
        <v>14</v>
      </c>
      <c r="D5" s="3"/>
      <c r="I5" s="4"/>
    </row>
    <row r="6" spans="1:9" s="2" customFormat="1" ht="16.5">
      <c r="A6" s="1" t="s">
        <v>15</v>
      </c>
      <c r="D6" s="3"/>
      <c r="I6" s="4"/>
    </row>
    <row r="7" spans="1:9" s="2" customFormat="1" ht="16.5">
      <c r="A7" s="19" t="s">
        <v>16</v>
      </c>
      <c r="D7" s="3"/>
      <c r="I7" s="4"/>
    </row>
    <row r="8" spans="1:9" s="2" customFormat="1" ht="16.5">
      <c r="A8" s="1" t="s">
        <v>17</v>
      </c>
      <c r="D8" s="3"/>
      <c r="I8" s="4"/>
    </row>
    <row r="9" spans="1:9" s="2" customFormat="1" ht="16.5">
      <c r="A9" s="1"/>
      <c r="D9" s="3"/>
      <c r="I9" s="4"/>
    </row>
    <row r="10" spans="1:9" s="2" customFormat="1" ht="16.5">
      <c r="A10" s="5" t="s">
        <v>2</v>
      </c>
      <c r="B10" s="6" t="s">
        <v>3</v>
      </c>
      <c r="C10" s="6" t="s">
        <v>4</v>
      </c>
      <c r="D10" s="7" t="s">
        <v>5</v>
      </c>
      <c r="E10" s="6" t="s">
        <v>6</v>
      </c>
      <c r="F10" s="6" t="s">
        <v>7</v>
      </c>
      <c r="G10" s="6" t="s">
        <v>8</v>
      </c>
      <c r="H10" s="6" t="s">
        <v>9</v>
      </c>
      <c r="I10" s="8" t="s">
        <v>10</v>
      </c>
    </row>
    <row r="11" spans="1:9" s="2" customFormat="1" ht="16.5">
      <c r="A11" s="9">
        <v>32972</v>
      </c>
      <c r="B11" s="10">
        <v>300000</v>
      </c>
      <c r="C11" s="10"/>
      <c r="D11" s="11"/>
      <c r="E11" s="12"/>
      <c r="F11" s="12"/>
      <c r="G11" s="12"/>
      <c r="H11" s="12"/>
      <c r="I11" s="13">
        <f>B11</f>
        <v>300000</v>
      </c>
    </row>
    <row r="12" spans="1:9" s="2" customFormat="1" ht="16.5">
      <c r="A12" s="9">
        <v>33007</v>
      </c>
      <c r="B12" s="10"/>
      <c r="C12" s="10">
        <v>20778</v>
      </c>
      <c r="D12" s="11">
        <f>A12-A11</f>
        <v>35</v>
      </c>
      <c r="E12" s="12">
        <f>20-(I11&gt;99999)*2-(I11&gt;999999)*3</f>
        <v>18</v>
      </c>
      <c r="F12" s="10">
        <f>MAX(0,INT(I11*E12*D12/36500))</f>
        <v>5178</v>
      </c>
      <c r="G12" s="14">
        <f>MAX(0,G11+F12-C12)</f>
        <v>0</v>
      </c>
      <c r="H12" s="14">
        <f>(G12=0)*(C12-G11-F12)</f>
        <v>15600</v>
      </c>
      <c r="I12" s="10">
        <f>I11+B12-H12</f>
        <v>284400</v>
      </c>
    </row>
    <row r="13" spans="1:9" s="2" customFormat="1" ht="16.5">
      <c r="A13" s="9">
        <v>33039</v>
      </c>
      <c r="B13" s="10"/>
      <c r="C13" s="10">
        <v>20778</v>
      </c>
      <c r="D13" s="11">
        <f aca="true" t="shared" si="0" ref="D13:D76">A13-A12</f>
        <v>32</v>
      </c>
      <c r="E13" s="12">
        <f>MIN(E12,20-(I12&gt;99999)*2-(I12&gt;999999)*3)</f>
        <v>18</v>
      </c>
      <c r="F13" s="10">
        <f aca="true" t="shared" si="1" ref="F13:F76">MAX(0,INT(I12*E13*D13/36500))</f>
        <v>4488</v>
      </c>
      <c r="G13" s="14">
        <f aca="true" t="shared" si="2" ref="G13:G76">MAX(0,G12+F13-C13)</f>
        <v>0</v>
      </c>
      <c r="H13" s="14">
        <f aca="true" t="shared" si="3" ref="H13:H76">(G13=0)*(C13-G12-F13)</f>
        <v>16290</v>
      </c>
      <c r="I13" s="10">
        <f aca="true" t="shared" si="4" ref="I13:I76">I12+B13-H13</f>
        <v>268110</v>
      </c>
    </row>
    <row r="14" spans="1:9" s="2" customFormat="1" ht="16.5">
      <c r="A14" s="9">
        <v>33067</v>
      </c>
      <c r="B14" s="10"/>
      <c r="C14" s="10">
        <v>21000</v>
      </c>
      <c r="D14" s="11">
        <f t="shared" si="0"/>
        <v>28</v>
      </c>
      <c r="E14" s="12">
        <f aca="true" t="shared" si="5" ref="E14:E77">MIN(E13,20-(I13&gt;99999)*2-(I13&gt;999999)*3)</f>
        <v>18</v>
      </c>
      <c r="F14" s="10">
        <f t="shared" si="1"/>
        <v>3702</v>
      </c>
      <c r="G14" s="14">
        <f t="shared" si="2"/>
        <v>0</v>
      </c>
      <c r="H14" s="14">
        <f t="shared" si="3"/>
        <v>17298</v>
      </c>
      <c r="I14" s="10">
        <f t="shared" si="4"/>
        <v>250812</v>
      </c>
    </row>
    <row r="15" spans="1:9" s="2" customFormat="1" ht="16.5">
      <c r="A15" s="9">
        <v>33098</v>
      </c>
      <c r="B15" s="10"/>
      <c r="C15" s="10">
        <v>21000</v>
      </c>
      <c r="D15" s="11">
        <f t="shared" si="0"/>
        <v>31</v>
      </c>
      <c r="E15" s="12">
        <f t="shared" si="5"/>
        <v>18</v>
      </c>
      <c r="F15" s="10">
        <f t="shared" si="1"/>
        <v>3834</v>
      </c>
      <c r="G15" s="14">
        <f t="shared" si="2"/>
        <v>0</v>
      </c>
      <c r="H15" s="14">
        <f t="shared" si="3"/>
        <v>17166</v>
      </c>
      <c r="I15" s="10">
        <f t="shared" si="4"/>
        <v>233646</v>
      </c>
    </row>
    <row r="16" spans="1:9" s="2" customFormat="1" ht="16.5">
      <c r="A16" s="9">
        <v>33129</v>
      </c>
      <c r="B16" s="10"/>
      <c r="C16" s="10">
        <v>21000</v>
      </c>
      <c r="D16" s="11">
        <f t="shared" si="0"/>
        <v>31</v>
      </c>
      <c r="E16" s="12">
        <f t="shared" si="5"/>
        <v>18</v>
      </c>
      <c r="F16" s="10">
        <f t="shared" si="1"/>
        <v>3571</v>
      </c>
      <c r="G16" s="14">
        <f t="shared" si="2"/>
        <v>0</v>
      </c>
      <c r="H16" s="14">
        <f t="shared" si="3"/>
        <v>17429</v>
      </c>
      <c r="I16" s="10">
        <f t="shared" si="4"/>
        <v>216217</v>
      </c>
    </row>
    <row r="17" spans="1:9" s="2" customFormat="1" ht="16.5">
      <c r="A17" s="9">
        <v>33161</v>
      </c>
      <c r="B17" s="10"/>
      <c r="C17" s="10">
        <v>21000</v>
      </c>
      <c r="D17" s="11">
        <f t="shared" si="0"/>
        <v>32</v>
      </c>
      <c r="E17" s="12">
        <f t="shared" si="5"/>
        <v>18</v>
      </c>
      <c r="F17" s="10">
        <f t="shared" si="1"/>
        <v>3412</v>
      </c>
      <c r="G17" s="14">
        <f t="shared" si="2"/>
        <v>0</v>
      </c>
      <c r="H17" s="14">
        <f t="shared" si="3"/>
        <v>17588</v>
      </c>
      <c r="I17" s="10">
        <f t="shared" si="4"/>
        <v>198629</v>
      </c>
    </row>
    <row r="18" spans="1:9" s="2" customFormat="1" ht="16.5">
      <c r="A18" s="9">
        <v>33191</v>
      </c>
      <c r="B18" s="10"/>
      <c r="C18" s="10">
        <v>21000</v>
      </c>
      <c r="D18" s="11">
        <f t="shared" si="0"/>
        <v>30</v>
      </c>
      <c r="E18" s="12">
        <f t="shared" si="5"/>
        <v>18</v>
      </c>
      <c r="F18" s="10">
        <f t="shared" si="1"/>
        <v>2938</v>
      </c>
      <c r="G18" s="14">
        <f t="shared" si="2"/>
        <v>0</v>
      </c>
      <c r="H18" s="14">
        <f t="shared" si="3"/>
        <v>18062</v>
      </c>
      <c r="I18" s="10">
        <f t="shared" si="4"/>
        <v>180567</v>
      </c>
    </row>
    <row r="19" spans="1:9" s="2" customFormat="1" ht="16.5">
      <c r="A19" s="9">
        <v>33218</v>
      </c>
      <c r="B19" s="10"/>
      <c r="C19" s="10">
        <v>21000</v>
      </c>
      <c r="D19" s="11">
        <f t="shared" si="0"/>
        <v>27</v>
      </c>
      <c r="E19" s="12">
        <f t="shared" si="5"/>
        <v>18</v>
      </c>
      <c r="F19" s="10">
        <f t="shared" si="1"/>
        <v>2404</v>
      </c>
      <c r="G19" s="14">
        <f t="shared" si="2"/>
        <v>0</v>
      </c>
      <c r="H19" s="14">
        <f t="shared" si="3"/>
        <v>18596</v>
      </c>
      <c r="I19" s="10">
        <f t="shared" si="4"/>
        <v>161971</v>
      </c>
    </row>
    <row r="20" spans="1:9" s="2" customFormat="1" ht="16.5">
      <c r="A20" s="9">
        <v>33249</v>
      </c>
      <c r="B20" s="10"/>
      <c r="C20" s="10">
        <v>20000</v>
      </c>
      <c r="D20" s="11">
        <f t="shared" si="0"/>
        <v>31</v>
      </c>
      <c r="E20" s="12">
        <f t="shared" si="5"/>
        <v>18</v>
      </c>
      <c r="F20" s="10">
        <f t="shared" si="1"/>
        <v>2476</v>
      </c>
      <c r="G20" s="14">
        <f t="shared" si="2"/>
        <v>0</v>
      </c>
      <c r="H20" s="14">
        <f t="shared" si="3"/>
        <v>17524</v>
      </c>
      <c r="I20" s="10">
        <f t="shared" si="4"/>
        <v>144447</v>
      </c>
    </row>
    <row r="21" spans="1:9" s="2" customFormat="1" ht="16.5">
      <c r="A21" s="9">
        <v>33274</v>
      </c>
      <c r="B21" s="10"/>
      <c r="C21" s="10">
        <v>20000</v>
      </c>
      <c r="D21" s="11">
        <f t="shared" si="0"/>
        <v>25</v>
      </c>
      <c r="E21" s="12">
        <f t="shared" si="5"/>
        <v>18</v>
      </c>
      <c r="F21" s="10">
        <f t="shared" si="1"/>
        <v>1780</v>
      </c>
      <c r="G21" s="14">
        <f t="shared" si="2"/>
        <v>0</v>
      </c>
      <c r="H21" s="14">
        <f t="shared" si="3"/>
        <v>18220</v>
      </c>
      <c r="I21" s="10">
        <f t="shared" si="4"/>
        <v>126227</v>
      </c>
    </row>
    <row r="22" spans="1:9" s="2" customFormat="1" ht="16.5">
      <c r="A22" s="9">
        <v>33276</v>
      </c>
      <c r="B22" s="10">
        <v>200000</v>
      </c>
      <c r="C22" s="10"/>
      <c r="D22" s="11">
        <f t="shared" si="0"/>
        <v>2</v>
      </c>
      <c r="E22" s="12">
        <f t="shared" si="5"/>
        <v>18</v>
      </c>
      <c r="F22" s="10">
        <f t="shared" si="1"/>
        <v>124</v>
      </c>
      <c r="G22" s="14">
        <f t="shared" si="2"/>
        <v>124</v>
      </c>
      <c r="H22" s="14">
        <f t="shared" si="3"/>
        <v>0</v>
      </c>
      <c r="I22" s="10">
        <f t="shared" si="4"/>
        <v>326227</v>
      </c>
    </row>
    <row r="23" spans="1:9" s="2" customFormat="1" ht="16.5">
      <c r="A23" s="9">
        <v>33310</v>
      </c>
      <c r="B23" s="10"/>
      <c r="C23" s="10">
        <v>25000</v>
      </c>
      <c r="D23" s="11">
        <f t="shared" si="0"/>
        <v>34</v>
      </c>
      <c r="E23" s="12">
        <f t="shared" si="5"/>
        <v>18</v>
      </c>
      <c r="F23" s="10">
        <f t="shared" si="1"/>
        <v>5469</v>
      </c>
      <c r="G23" s="14">
        <f t="shared" si="2"/>
        <v>0</v>
      </c>
      <c r="H23" s="14">
        <f t="shared" si="3"/>
        <v>19407</v>
      </c>
      <c r="I23" s="10">
        <f t="shared" si="4"/>
        <v>306820</v>
      </c>
    </row>
    <row r="24" spans="1:9" s="2" customFormat="1" ht="16.5">
      <c r="A24" s="9">
        <v>33339</v>
      </c>
      <c r="B24" s="10"/>
      <c r="C24" s="10">
        <v>23000</v>
      </c>
      <c r="D24" s="11">
        <f t="shared" si="0"/>
        <v>29</v>
      </c>
      <c r="E24" s="12">
        <f t="shared" si="5"/>
        <v>18</v>
      </c>
      <c r="F24" s="10">
        <f t="shared" si="1"/>
        <v>4387</v>
      </c>
      <c r="G24" s="14">
        <f t="shared" si="2"/>
        <v>0</v>
      </c>
      <c r="H24" s="14">
        <f t="shared" si="3"/>
        <v>18613</v>
      </c>
      <c r="I24" s="10">
        <f t="shared" si="4"/>
        <v>288207</v>
      </c>
    </row>
    <row r="25" spans="1:9" s="2" customFormat="1" ht="16.5">
      <c r="A25" s="9">
        <v>33368</v>
      </c>
      <c r="B25" s="10"/>
      <c r="C25" s="10">
        <v>23000</v>
      </c>
      <c r="D25" s="11">
        <f t="shared" si="0"/>
        <v>29</v>
      </c>
      <c r="E25" s="12">
        <f t="shared" si="5"/>
        <v>18</v>
      </c>
      <c r="F25" s="10">
        <f t="shared" si="1"/>
        <v>4121</v>
      </c>
      <c r="G25" s="14">
        <f t="shared" si="2"/>
        <v>0</v>
      </c>
      <c r="H25" s="14">
        <f t="shared" si="3"/>
        <v>18879</v>
      </c>
      <c r="I25" s="10">
        <f t="shared" si="4"/>
        <v>269328</v>
      </c>
    </row>
    <row r="26" spans="1:9" s="2" customFormat="1" ht="16.5">
      <c r="A26" s="9">
        <v>33400</v>
      </c>
      <c r="B26" s="10"/>
      <c r="C26" s="10">
        <v>23000</v>
      </c>
      <c r="D26" s="11">
        <f t="shared" si="0"/>
        <v>32</v>
      </c>
      <c r="E26" s="12">
        <f t="shared" si="5"/>
        <v>18</v>
      </c>
      <c r="F26" s="10">
        <f t="shared" si="1"/>
        <v>4250</v>
      </c>
      <c r="G26" s="14">
        <f t="shared" si="2"/>
        <v>0</v>
      </c>
      <c r="H26" s="14">
        <f t="shared" si="3"/>
        <v>18750</v>
      </c>
      <c r="I26" s="10">
        <f t="shared" si="4"/>
        <v>250578</v>
      </c>
    </row>
    <row r="27" spans="1:9" s="2" customFormat="1" ht="16.5">
      <c r="A27" s="9">
        <v>33430</v>
      </c>
      <c r="B27" s="10"/>
      <c r="C27" s="10">
        <v>23000</v>
      </c>
      <c r="D27" s="11">
        <f t="shared" si="0"/>
        <v>30</v>
      </c>
      <c r="E27" s="12">
        <f t="shared" si="5"/>
        <v>18</v>
      </c>
      <c r="F27" s="10">
        <f t="shared" si="1"/>
        <v>3707</v>
      </c>
      <c r="G27" s="14">
        <f t="shared" si="2"/>
        <v>0</v>
      </c>
      <c r="H27" s="14">
        <f t="shared" si="3"/>
        <v>19293</v>
      </c>
      <c r="I27" s="10">
        <f t="shared" si="4"/>
        <v>231285</v>
      </c>
    </row>
    <row r="28" spans="1:9" s="2" customFormat="1" ht="16.5">
      <c r="A28" s="9">
        <v>33462</v>
      </c>
      <c r="B28" s="10"/>
      <c r="C28" s="10">
        <v>25000</v>
      </c>
      <c r="D28" s="11">
        <f t="shared" si="0"/>
        <v>32</v>
      </c>
      <c r="E28" s="12">
        <f t="shared" si="5"/>
        <v>18</v>
      </c>
      <c r="F28" s="10">
        <f t="shared" si="1"/>
        <v>3649</v>
      </c>
      <c r="G28" s="14">
        <f t="shared" si="2"/>
        <v>0</v>
      </c>
      <c r="H28" s="14">
        <f t="shared" si="3"/>
        <v>21351</v>
      </c>
      <c r="I28" s="10">
        <f t="shared" si="4"/>
        <v>209934</v>
      </c>
    </row>
    <row r="29" spans="1:9" s="2" customFormat="1" ht="16.5">
      <c r="A29" s="9">
        <v>33492</v>
      </c>
      <c r="B29" s="10"/>
      <c r="C29" s="10">
        <v>25000</v>
      </c>
      <c r="D29" s="11">
        <f t="shared" si="0"/>
        <v>30</v>
      </c>
      <c r="E29" s="12">
        <f t="shared" si="5"/>
        <v>18</v>
      </c>
      <c r="F29" s="10">
        <f t="shared" si="1"/>
        <v>3105</v>
      </c>
      <c r="G29" s="14">
        <f t="shared" si="2"/>
        <v>0</v>
      </c>
      <c r="H29" s="14">
        <f t="shared" si="3"/>
        <v>21895</v>
      </c>
      <c r="I29" s="10">
        <f t="shared" si="4"/>
        <v>188039</v>
      </c>
    </row>
    <row r="30" spans="1:9" s="2" customFormat="1" ht="16.5">
      <c r="A30" s="9">
        <v>33522</v>
      </c>
      <c r="B30" s="10"/>
      <c r="C30" s="10">
        <v>25000</v>
      </c>
      <c r="D30" s="11">
        <f t="shared" si="0"/>
        <v>30</v>
      </c>
      <c r="E30" s="12">
        <f t="shared" si="5"/>
        <v>18</v>
      </c>
      <c r="F30" s="10">
        <f t="shared" si="1"/>
        <v>2781</v>
      </c>
      <c r="G30" s="14">
        <f t="shared" si="2"/>
        <v>0</v>
      </c>
      <c r="H30" s="14">
        <f t="shared" si="3"/>
        <v>22219</v>
      </c>
      <c r="I30" s="10">
        <f t="shared" si="4"/>
        <v>165820</v>
      </c>
    </row>
    <row r="31" spans="1:9" s="2" customFormat="1" ht="16.5">
      <c r="A31" s="9">
        <v>33553</v>
      </c>
      <c r="B31" s="10"/>
      <c r="C31" s="10">
        <v>25000</v>
      </c>
      <c r="D31" s="11">
        <f t="shared" si="0"/>
        <v>31</v>
      </c>
      <c r="E31" s="12">
        <f t="shared" si="5"/>
        <v>18</v>
      </c>
      <c r="F31" s="10">
        <f t="shared" si="1"/>
        <v>2535</v>
      </c>
      <c r="G31" s="14">
        <f t="shared" si="2"/>
        <v>0</v>
      </c>
      <c r="H31" s="14">
        <f t="shared" si="3"/>
        <v>22465</v>
      </c>
      <c r="I31" s="10">
        <f t="shared" si="4"/>
        <v>143355</v>
      </c>
    </row>
    <row r="32" spans="1:9" s="2" customFormat="1" ht="16.5">
      <c r="A32" s="9">
        <v>33584</v>
      </c>
      <c r="B32" s="10"/>
      <c r="C32" s="10">
        <v>25000</v>
      </c>
      <c r="D32" s="11">
        <f t="shared" si="0"/>
        <v>31</v>
      </c>
      <c r="E32" s="12">
        <f t="shared" si="5"/>
        <v>18</v>
      </c>
      <c r="F32" s="10">
        <f t="shared" si="1"/>
        <v>2191</v>
      </c>
      <c r="G32" s="14">
        <f t="shared" si="2"/>
        <v>0</v>
      </c>
      <c r="H32" s="14">
        <f t="shared" si="3"/>
        <v>22809</v>
      </c>
      <c r="I32" s="10">
        <f t="shared" si="4"/>
        <v>120546</v>
      </c>
    </row>
    <row r="33" spans="1:9" s="2" customFormat="1" ht="16.5">
      <c r="A33" s="9">
        <v>33613</v>
      </c>
      <c r="B33" s="10">
        <v>100000</v>
      </c>
      <c r="C33" s="10"/>
      <c r="D33" s="11">
        <f t="shared" si="0"/>
        <v>29</v>
      </c>
      <c r="E33" s="12">
        <f t="shared" si="5"/>
        <v>18</v>
      </c>
      <c r="F33" s="10">
        <f t="shared" si="1"/>
        <v>1723</v>
      </c>
      <c r="G33" s="14">
        <f t="shared" si="2"/>
        <v>1723</v>
      </c>
      <c r="H33" s="14">
        <f t="shared" si="3"/>
        <v>0</v>
      </c>
      <c r="I33" s="10">
        <f t="shared" si="4"/>
        <v>220546</v>
      </c>
    </row>
    <row r="34" spans="1:9" s="2" customFormat="1" ht="16.5">
      <c r="A34" s="9">
        <v>33620</v>
      </c>
      <c r="B34" s="10"/>
      <c r="C34" s="10">
        <v>20000</v>
      </c>
      <c r="D34" s="11">
        <f t="shared" si="0"/>
        <v>7</v>
      </c>
      <c r="E34" s="12">
        <f t="shared" si="5"/>
        <v>18</v>
      </c>
      <c r="F34" s="10">
        <f t="shared" si="1"/>
        <v>761</v>
      </c>
      <c r="G34" s="14">
        <f t="shared" si="2"/>
        <v>0</v>
      </c>
      <c r="H34" s="14">
        <f t="shared" si="3"/>
        <v>17516</v>
      </c>
      <c r="I34" s="10">
        <f t="shared" si="4"/>
        <v>203030</v>
      </c>
    </row>
    <row r="35" spans="1:9" s="2" customFormat="1" ht="16.5">
      <c r="A35" s="9">
        <v>33641</v>
      </c>
      <c r="B35" s="10">
        <v>170000</v>
      </c>
      <c r="C35" s="10"/>
      <c r="D35" s="11">
        <f t="shared" si="0"/>
        <v>21</v>
      </c>
      <c r="E35" s="12">
        <f t="shared" si="5"/>
        <v>18</v>
      </c>
      <c r="F35" s="10">
        <f t="shared" si="1"/>
        <v>2102</v>
      </c>
      <c r="G35" s="14">
        <f t="shared" si="2"/>
        <v>2102</v>
      </c>
      <c r="H35" s="14">
        <f t="shared" si="3"/>
        <v>0</v>
      </c>
      <c r="I35" s="10">
        <f t="shared" si="4"/>
        <v>373030</v>
      </c>
    </row>
    <row r="36" spans="1:9" s="2" customFormat="1" ht="16.5">
      <c r="A36" s="9">
        <v>33654</v>
      </c>
      <c r="B36" s="10"/>
      <c r="C36" s="10">
        <v>23000</v>
      </c>
      <c r="D36" s="11">
        <f t="shared" si="0"/>
        <v>13</v>
      </c>
      <c r="E36" s="12">
        <f t="shared" si="5"/>
        <v>18</v>
      </c>
      <c r="F36" s="10">
        <f t="shared" si="1"/>
        <v>2391</v>
      </c>
      <c r="G36" s="14">
        <f t="shared" si="2"/>
        <v>0</v>
      </c>
      <c r="H36" s="14">
        <f t="shared" si="3"/>
        <v>18507</v>
      </c>
      <c r="I36" s="10">
        <f t="shared" si="4"/>
        <v>354523</v>
      </c>
    </row>
    <row r="37" spans="1:9" s="2" customFormat="1" ht="16.5">
      <c r="A37" s="9">
        <v>33682</v>
      </c>
      <c r="B37" s="10"/>
      <c r="C37" s="10">
        <v>25000</v>
      </c>
      <c r="D37" s="11">
        <f t="shared" si="0"/>
        <v>28</v>
      </c>
      <c r="E37" s="12">
        <f t="shared" si="5"/>
        <v>18</v>
      </c>
      <c r="F37" s="10">
        <f t="shared" si="1"/>
        <v>4895</v>
      </c>
      <c r="G37" s="14">
        <f t="shared" si="2"/>
        <v>0</v>
      </c>
      <c r="H37" s="14">
        <f t="shared" si="3"/>
        <v>20105</v>
      </c>
      <c r="I37" s="10">
        <f t="shared" si="4"/>
        <v>334418</v>
      </c>
    </row>
    <row r="38" spans="1:9" s="2" customFormat="1" ht="16.5">
      <c r="A38" s="9">
        <v>33715</v>
      </c>
      <c r="B38" s="10"/>
      <c r="C38" s="10">
        <v>25000</v>
      </c>
      <c r="D38" s="11">
        <f t="shared" si="0"/>
        <v>33</v>
      </c>
      <c r="E38" s="12">
        <f t="shared" si="5"/>
        <v>18</v>
      </c>
      <c r="F38" s="10">
        <f t="shared" si="1"/>
        <v>5442</v>
      </c>
      <c r="G38" s="14">
        <f t="shared" si="2"/>
        <v>0</v>
      </c>
      <c r="H38" s="14">
        <f t="shared" si="3"/>
        <v>19558</v>
      </c>
      <c r="I38" s="10">
        <f t="shared" si="4"/>
        <v>314860</v>
      </c>
    </row>
    <row r="39" spans="1:9" s="2" customFormat="1" ht="16.5">
      <c r="A39" s="9">
        <v>33745</v>
      </c>
      <c r="B39" s="10"/>
      <c r="C39" s="10">
        <v>25000</v>
      </c>
      <c r="D39" s="11">
        <f t="shared" si="0"/>
        <v>30</v>
      </c>
      <c r="E39" s="12">
        <f t="shared" si="5"/>
        <v>18</v>
      </c>
      <c r="F39" s="10">
        <f t="shared" si="1"/>
        <v>4658</v>
      </c>
      <c r="G39" s="14">
        <f t="shared" si="2"/>
        <v>0</v>
      </c>
      <c r="H39" s="14">
        <f t="shared" si="3"/>
        <v>20342</v>
      </c>
      <c r="I39" s="10">
        <f t="shared" si="4"/>
        <v>294518</v>
      </c>
    </row>
    <row r="40" spans="1:9" s="2" customFormat="1" ht="16.5">
      <c r="A40" s="9">
        <v>33760</v>
      </c>
      <c r="B40" s="10">
        <v>60000</v>
      </c>
      <c r="C40" s="10"/>
      <c r="D40" s="11">
        <f t="shared" si="0"/>
        <v>15</v>
      </c>
      <c r="E40" s="12">
        <f t="shared" si="5"/>
        <v>18</v>
      </c>
      <c r="F40" s="10">
        <f t="shared" si="1"/>
        <v>2178</v>
      </c>
      <c r="G40" s="14">
        <f t="shared" si="2"/>
        <v>2178</v>
      </c>
      <c r="H40" s="14">
        <f t="shared" si="3"/>
        <v>0</v>
      </c>
      <c r="I40" s="10">
        <f t="shared" si="4"/>
        <v>354518</v>
      </c>
    </row>
    <row r="41" spans="1:9" s="2" customFormat="1" ht="16.5">
      <c r="A41" s="9">
        <v>33780</v>
      </c>
      <c r="B41" s="10"/>
      <c r="C41" s="10">
        <v>25000</v>
      </c>
      <c r="D41" s="11">
        <f t="shared" si="0"/>
        <v>20</v>
      </c>
      <c r="E41" s="12">
        <f t="shared" si="5"/>
        <v>18</v>
      </c>
      <c r="F41" s="10">
        <f t="shared" si="1"/>
        <v>3496</v>
      </c>
      <c r="G41" s="14">
        <f t="shared" si="2"/>
        <v>0</v>
      </c>
      <c r="H41" s="14">
        <f t="shared" si="3"/>
        <v>19326</v>
      </c>
      <c r="I41" s="10">
        <f t="shared" si="4"/>
        <v>335192</v>
      </c>
    </row>
    <row r="42" spans="1:9" s="2" customFormat="1" ht="16.5">
      <c r="A42" s="9">
        <v>33809</v>
      </c>
      <c r="B42" s="10"/>
      <c r="C42" s="10">
        <v>25000</v>
      </c>
      <c r="D42" s="11">
        <f t="shared" si="0"/>
        <v>29</v>
      </c>
      <c r="E42" s="12">
        <f t="shared" si="5"/>
        <v>18</v>
      </c>
      <c r="F42" s="10">
        <f t="shared" si="1"/>
        <v>4793</v>
      </c>
      <c r="G42" s="14">
        <f t="shared" si="2"/>
        <v>0</v>
      </c>
      <c r="H42" s="14">
        <f t="shared" si="3"/>
        <v>20207</v>
      </c>
      <c r="I42" s="10">
        <f t="shared" si="4"/>
        <v>314985</v>
      </c>
    </row>
    <row r="43" spans="1:9" s="2" customFormat="1" ht="16.5">
      <c r="A43" s="9">
        <v>33826</v>
      </c>
      <c r="B43" s="10">
        <v>20000</v>
      </c>
      <c r="C43" s="10"/>
      <c r="D43" s="11">
        <f t="shared" si="0"/>
        <v>17</v>
      </c>
      <c r="E43" s="12">
        <f t="shared" si="5"/>
        <v>18</v>
      </c>
      <c r="F43" s="10">
        <f t="shared" si="1"/>
        <v>2640</v>
      </c>
      <c r="G43" s="14">
        <f t="shared" si="2"/>
        <v>2640</v>
      </c>
      <c r="H43" s="14">
        <f t="shared" si="3"/>
        <v>0</v>
      </c>
      <c r="I43" s="10">
        <f t="shared" si="4"/>
        <v>334985</v>
      </c>
    </row>
    <row r="44" spans="1:9" s="2" customFormat="1" ht="16.5">
      <c r="A44" s="9">
        <v>33843</v>
      </c>
      <c r="B44" s="10"/>
      <c r="C44" s="10">
        <v>30000</v>
      </c>
      <c r="D44" s="11">
        <f t="shared" si="0"/>
        <v>17</v>
      </c>
      <c r="E44" s="12">
        <f t="shared" si="5"/>
        <v>18</v>
      </c>
      <c r="F44" s="10">
        <f t="shared" si="1"/>
        <v>2808</v>
      </c>
      <c r="G44" s="14">
        <f t="shared" si="2"/>
        <v>0</v>
      </c>
      <c r="H44" s="14">
        <f t="shared" si="3"/>
        <v>24552</v>
      </c>
      <c r="I44" s="10">
        <f t="shared" si="4"/>
        <v>310433</v>
      </c>
    </row>
    <row r="45" spans="1:9" s="2" customFormat="1" ht="16.5">
      <c r="A45" s="9">
        <v>33875</v>
      </c>
      <c r="B45" s="10"/>
      <c r="C45" s="10">
        <v>30000</v>
      </c>
      <c r="D45" s="11">
        <f t="shared" si="0"/>
        <v>32</v>
      </c>
      <c r="E45" s="12">
        <f t="shared" si="5"/>
        <v>18</v>
      </c>
      <c r="F45" s="10">
        <f t="shared" si="1"/>
        <v>4898</v>
      </c>
      <c r="G45" s="14">
        <f t="shared" si="2"/>
        <v>0</v>
      </c>
      <c r="H45" s="14">
        <f t="shared" si="3"/>
        <v>25102</v>
      </c>
      <c r="I45" s="10">
        <f t="shared" si="4"/>
        <v>285331</v>
      </c>
    </row>
    <row r="46" spans="1:9" s="2" customFormat="1" ht="16.5">
      <c r="A46" s="9">
        <v>33886</v>
      </c>
      <c r="B46" s="10"/>
      <c r="C46" s="10">
        <v>30000</v>
      </c>
      <c r="D46" s="11">
        <f t="shared" si="0"/>
        <v>11</v>
      </c>
      <c r="E46" s="12">
        <f t="shared" si="5"/>
        <v>18</v>
      </c>
      <c r="F46" s="10">
        <f t="shared" si="1"/>
        <v>1547</v>
      </c>
      <c r="G46" s="14">
        <f t="shared" si="2"/>
        <v>0</v>
      </c>
      <c r="H46" s="14">
        <f t="shared" si="3"/>
        <v>28453</v>
      </c>
      <c r="I46" s="10">
        <f t="shared" si="4"/>
        <v>256878</v>
      </c>
    </row>
    <row r="47" spans="1:9" s="2" customFormat="1" ht="16.5">
      <c r="A47" s="9">
        <v>33910</v>
      </c>
      <c r="B47" s="10"/>
      <c r="C47" s="10">
        <v>26000</v>
      </c>
      <c r="D47" s="11">
        <f t="shared" si="0"/>
        <v>24</v>
      </c>
      <c r="E47" s="12">
        <f t="shared" si="5"/>
        <v>18</v>
      </c>
      <c r="F47" s="10">
        <f t="shared" si="1"/>
        <v>3040</v>
      </c>
      <c r="G47" s="14">
        <f t="shared" si="2"/>
        <v>0</v>
      </c>
      <c r="H47" s="14">
        <f t="shared" si="3"/>
        <v>22960</v>
      </c>
      <c r="I47" s="10">
        <f t="shared" si="4"/>
        <v>233918</v>
      </c>
    </row>
    <row r="48" spans="1:9" s="2" customFormat="1" ht="16.5">
      <c r="A48" s="9">
        <v>33918</v>
      </c>
      <c r="B48" s="10">
        <v>14000</v>
      </c>
      <c r="C48" s="10"/>
      <c r="D48" s="11">
        <f t="shared" si="0"/>
        <v>8</v>
      </c>
      <c r="E48" s="12">
        <f t="shared" si="5"/>
        <v>18</v>
      </c>
      <c r="F48" s="10">
        <f t="shared" si="1"/>
        <v>922</v>
      </c>
      <c r="G48" s="14">
        <f t="shared" si="2"/>
        <v>922</v>
      </c>
      <c r="H48" s="14">
        <f t="shared" si="3"/>
        <v>0</v>
      </c>
      <c r="I48" s="10">
        <f t="shared" si="4"/>
        <v>247918</v>
      </c>
    </row>
    <row r="49" spans="1:9" s="2" customFormat="1" ht="16.5">
      <c r="A49" s="9">
        <v>33942</v>
      </c>
      <c r="B49" s="10"/>
      <c r="C49" s="10">
        <v>26000</v>
      </c>
      <c r="D49" s="11">
        <f t="shared" si="0"/>
        <v>24</v>
      </c>
      <c r="E49" s="12">
        <f t="shared" si="5"/>
        <v>18</v>
      </c>
      <c r="F49" s="10">
        <f t="shared" si="1"/>
        <v>2934</v>
      </c>
      <c r="G49" s="14">
        <f t="shared" si="2"/>
        <v>0</v>
      </c>
      <c r="H49" s="14">
        <f t="shared" si="3"/>
        <v>22144</v>
      </c>
      <c r="I49" s="10">
        <f t="shared" si="4"/>
        <v>225774</v>
      </c>
    </row>
    <row r="50" spans="1:9" s="2" customFormat="1" ht="16.5">
      <c r="A50" s="9">
        <v>33974</v>
      </c>
      <c r="B50" s="10"/>
      <c r="C50" s="10">
        <v>26000</v>
      </c>
      <c r="D50" s="11">
        <f t="shared" si="0"/>
        <v>32</v>
      </c>
      <c r="E50" s="12">
        <f t="shared" si="5"/>
        <v>18</v>
      </c>
      <c r="F50" s="10">
        <f t="shared" si="1"/>
        <v>3562</v>
      </c>
      <c r="G50" s="14">
        <f t="shared" si="2"/>
        <v>0</v>
      </c>
      <c r="H50" s="14">
        <f t="shared" si="3"/>
        <v>22438</v>
      </c>
      <c r="I50" s="10">
        <f t="shared" si="4"/>
        <v>203336</v>
      </c>
    </row>
    <row r="51" spans="1:9" s="2" customFormat="1" ht="16.5">
      <c r="A51" s="9">
        <v>33974</v>
      </c>
      <c r="B51" s="10">
        <v>12000</v>
      </c>
      <c r="C51" s="10"/>
      <c r="D51" s="11">
        <f t="shared" si="0"/>
        <v>0</v>
      </c>
      <c r="E51" s="12">
        <f t="shared" si="5"/>
        <v>18</v>
      </c>
      <c r="F51" s="10">
        <f t="shared" si="1"/>
        <v>0</v>
      </c>
      <c r="G51" s="14">
        <f t="shared" si="2"/>
        <v>0</v>
      </c>
      <c r="H51" s="14">
        <f t="shared" si="3"/>
        <v>0</v>
      </c>
      <c r="I51" s="10">
        <f t="shared" si="4"/>
        <v>215336</v>
      </c>
    </row>
    <row r="52" spans="1:9" s="2" customFormat="1" ht="16.5">
      <c r="A52" s="9">
        <v>34005</v>
      </c>
      <c r="B52" s="10"/>
      <c r="C52" s="10">
        <v>26000</v>
      </c>
      <c r="D52" s="11">
        <f t="shared" si="0"/>
        <v>31</v>
      </c>
      <c r="E52" s="12">
        <f t="shared" si="5"/>
        <v>18</v>
      </c>
      <c r="F52" s="10">
        <f t="shared" si="1"/>
        <v>3291</v>
      </c>
      <c r="G52" s="14">
        <f t="shared" si="2"/>
        <v>0</v>
      </c>
      <c r="H52" s="14">
        <f t="shared" si="3"/>
        <v>22709</v>
      </c>
      <c r="I52" s="10">
        <f t="shared" si="4"/>
        <v>192627</v>
      </c>
    </row>
    <row r="53" spans="1:9" s="2" customFormat="1" ht="16.5">
      <c r="A53" s="9">
        <v>34037</v>
      </c>
      <c r="B53" s="10"/>
      <c r="C53" s="10">
        <v>25000</v>
      </c>
      <c r="D53" s="11">
        <f t="shared" si="0"/>
        <v>32</v>
      </c>
      <c r="E53" s="12">
        <f t="shared" si="5"/>
        <v>18</v>
      </c>
      <c r="F53" s="10">
        <f t="shared" si="1"/>
        <v>3039</v>
      </c>
      <c r="G53" s="14">
        <f t="shared" si="2"/>
        <v>0</v>
      </c>
      <c r="H53" s="14">
        <f t="shared" si="3"/>
        <v>21961</v>
      </c>
      <c r="I53" s="10">
        <f t="shared" si="4"/>
        <v>170666</v>
      </c>
    </row>
    <row r="54" spans="1:9" s="2" customFormat="1" ht="16.5">
      <c r="A54" s="9">
        <v>34065</v>
      </c>
      <c r="B54" s="10"/>
      <c r="C54" s="10">
        <v>25000</v>
      </c>
      <c r="D54" s="11">
        <f t="shared" si="0"/>
        <v>28</v>
      </c>
      <c r="E54" s="12">
        <f t="shared" si="5"/>
        <v>18</v>
      </c>
      <c r="F54" s="10">
        <f t="shared" si="1"/>
        <v>2356</v>
      </c>
      <c r="G54" s="14">
        <f t="shared" si="2"/>
        <v>0</v>
      </c>
      <c r="H54" s="14">
        <f t="shared" si="3"/>
        <v>22644</v>
      </c>
      <c r="I54" s="10">
        <f t="shared" si="4"/>
        <v>148022</v>
      </c>
    </row>
    <row r="55" spans="1:9" s="2" customFormat="1" ht="16.5">
      <c r="A55" s="9">
        <v>34071</v>
      </c>
      <c r="B55" s="10">
        <v>40000</v>
      </c>
      <c r="C55" s="10"/>
      <c r="D55" s="11">
        <f t="shared" si="0"/>
        <v>6</v>
      </c>
      <c r="E55" s="12">
        <f t="shared" si="5"/>
        <v>18</v>
      </c>
      <c r="F55" s="10">
        <f t="shared" si="1"/>
        <v>437</v>
      </c>
      <c r="G55" s="14">
        <f t="shared" si="2"/>
        <v>437</v>
      </c>
      <c r="H55" s="14">
        <f t="shared" si="3"/>
        <v>0</v>
      </c>
      <c r="I55" s="10">
        <f t="shared" si="4"/>
        <v>188022</v>
      </c>
    </row>
    <row r="56" spans="1:9" s="2" customFormat="1" ht="16.5">
      <c r="A56" s="9">
        <v>34100</v>
      </c>
      <c r="B56" s="10"/>
      <c r="C56" s="10">
        <v>25000</v>
      </c>
      <c r="D56" s="11">
        <f t="shared" si="0"/>
        <v>29</v>
      </c>
      <c r="E56" s="12">
        <f t="shared" si="5"/>
        <v>18</v>
      </c>
      <c r="F56" s="10">
        <f t="shared" si="1"/>
        <v>2688</v>
      </c>
      <c r="G56" s="14">
        <f t="shared" si="2"/>
        <v>0</v>
      </c>
      <c r="H56" s="14">
        <f t="shared" si="3"/>
        <v>21875</v>
      </c>
      <c r="I56" s="10">
        <f t="shared" si="4"/>
        <v>166147</v>
      </c>
    </row>
    <row r="57" spans="1:9" s="2" customFormat="1" ht="16.5">
      <c r="A57" s="9">
        <v>34130</v>
      </c>
      <c r="B57" s="10">
        <v>19000</v>
      </c>
      <c r="C57" s="10"/>
      <c r="D57" s="11">
        <f t="shared" si="0"/>
        <v>30</v>
      </c>
      <c r="E57" s="12">
        <f t="shared" si="5"/>
        <v>18</v>
      </c>
      <c r="F57" s="10">
        <f t="shared" si="1"/>
        <v>2458</v>
      </c>
      <c r="G57" s="14">
        <f t="shared" si="2"/>
        <v>2458</v>
      </c>
      <c r="H57" s="14">
        <f t="shared" si="3"/>
        <v>0</v>
      </c>
      <c r="I57" s="10">
        <f t="shared" si="4"/>
        <v>185147</v>
      </c>
    </row>
    <row r="58" spans="1:9" s="2" customFormat="1" ht="16.5">
      <c r="A58" s="9">
        <v>34137</v>
      </c>
      <c r="B58" s="10"/>
      <c r="C58" s="10">
        <v>26000</v>
      </c>
      <c r="D58" s="11">
        <f t="shared" si="0"/>
        <v>7</v>
      </c>
      <c r="E58" s="12">
        <f t="shared" si="5"/>
        <v>18</v>
      </c>
      <c r="F58" s="10">
        <f t="shared" si="1"/>
        <v>639</v>
      </c>
      <c r="G58" s="14">
        <f t="shared" si="2"/>
        <v>0</v>
      </c>
      <c r="H58" s="14">
        <f t="shared" si="3"/>
        <v>22903</v>
      </c>
      <c r="I58" s="10">
        <f t="shared" si="4"/>
        <v>162244</v>
      </c>
    </row>
    <row r="59" spans="1:9" s="2" customFormat="1" ht="16.5">
      <c r="A59" s="9">
        <v>34164</v>
      </c>
      <c r="B59" s="10"/>
      <c r="C59" s="10">
        <v>25000</v>
      </c>
      <c r="D59" s="11">
        <f t="shared" si="0"/>
        <v>27</v>
      </c>
      <c r="E59" s="12">
        <f t="shared" si="5"/>
        <v>18</v>
      </c>
      <c r="F59" s="10">
        <f t="shared" si="1"/>
        <v>2160</v>
      </c>
      <c r="G59" s="14">
        <f t="shared" si="2"/>
        <v>0</v>
      </c>
      <c r="H59" s="14">
        <f t="shared" si="3"/>
        <v>22840</v>
      </c>
      <c r="I59" s="10">
        <f t="shared" si="4"/>
        <v>139404</v>
      </c>
    </row>
    <row r="60" spans="1:9" s="2" customFormat="1" ht="16.5">
      <c r="A60" s="9">
        <v>34191</v>
      </c>
      <c r="B60" s="10">
        <v>22000</v>
      </c>
      <c r="C60" s="10"/>
      <c r="D60" s="11">
        <f t="shared" si="0"/>
        <v>27</v>
      </c>
      <c r="E60" s="12">
        <f t="shared" si="5"/>
        <v>18</v>
      </c>
      <c r="F60" s="10">
        <f t="shared" si="1"/>
        <v>1856</v>
      </c>
      <c r="G60" s="14">
        <f t="shared" si="2"/>
        <v>1856</v>
      </c>
      <c r="H60" s="14">
        <f t="shared" si="3"/>
        <v>0</v>
      </c>
      <c r="I60" s="10">
        <f t="shared" si="4"/>
        <v>161404</v>
      </c>
    </row>
    <row r="61" spans="1:9" s="2" customFormat="1" ht="16.5">
      <c r="A61" s="9">
        <v>34199</v>
      </c>
      <c r="B61" s="10"/>
      <c r="C61" s="10">
        <v>26000</v>
      </c>
      <c r="D61" s="11">
        <f t="shared" si="0"/>
        <v>8</v>
      </c>
      <c r="E61" s="12">
        <f t="shared" si="5"/>
        <v>18</v>
      </c>
      <c r="F61" s="10">
        <f t="shared" si="1"/>
        <v>636</v>
      </c>
      <c r="G61" s="14">
        <f t="shared" si="2"/>
        <v>0</v>
      </c>
      <c r="H61" s="14">
        <f t="shared" si="3"/>
        <v>23508</v>
      </c>
      <c r="I61" s="10">
        <f t="shared" si="4"/>
        <v>137896</v>
      </c>
    </row>
    <row r="62" spans="1:9" s="2" customFormat="1" ht="16.5">
      <c r="A62" s="9">
        <v>34229</v>
      </c>
      <c r="B62" s="10"/>
      <c r="C62" s="10">
        <v>25000</v>
      </c>
      <c r="D62" s="11">
        <f t="shared" si="0"/>
        <v>30</v>
      </c>
      <c r="E62" s="12">
        <f t="shared" si="5"/>
        <v>18</v>
      </c>
      <c r="F62" s="10">
        <f t="shared" si="1"/>
        <v>2040</v>
      </c>
      <c r="G62" s="14">
        <f t="shared" si="2"/>
        <v>0</v>
      </c>
      <c r="H62" s="14">
        <f t="shared" si="3"/>
        <v>22960</v>
      </c>
      <c r="I62" s="10">
        <f t="shared" si="4"/>
        <v>114936</v>
      </c>
    </row>
    <row r="63" spans="1:9" s="2" customFormat="1" ht="16.5">
      <c r="A63" s="9">
        <v>34247</v>
      </c>
      <c r="B63" s="10">
        <v>23000</v>
      </c>
      <c r="C63" s="10"/>
      <c r="D63" s="11">
        <f t="shared" si="0"/>
        <v>18</v>
      </c>
      <c r="E63" s="12">
        <f t="shared" si="5"/>
        <v>18</v>
      </c>
      <c r="F63" s="10">
        <f t="shared" si="1"/>
        <v>1020</v>
      </c>
      <c r="G63" s="14">
        <f t="shared" si="2"/>
        <v>1020</v>
      </c>
      <c r="H63" s="14">
        <f t="shared" si="3"/>
        <v>0</v>
      </c>
      <c r="I63" s="10">
        <f t="shared" si="4"/>
        <v>137936</v>
      </c>
    </row>
    <row r="64" spans="1:9" s="2" customFormat="1" ht="16.5">
      <c r="A64" s="9">
        <v>34264</v>
      </c>
      <c r="B64" s="10"/>
      <c r="C64" s="10">
        <v>26000</v>
      </c>
      <c r="D64" s="11">
        <f t="shared" si="0"/>
        <v>17</v>
      </c>
      <c r="E64" s="12">
        <f t="shared" si="5"/>
        <v>18</v>
      </c>
      <c r="F64" s="10">
        <f t="shared" si="1"/>
        <v>1156</v>
      </c>
      <c r="G64" s="14">
        <f t="shared" si="2"/>
        <v>0</v>
      </c>
      <c r="H64" s="14">
        <f t="shared" si="3"/>
        <v>23824</v>
      </c>
      <c r="I64" s="10">
        <f t="shared" si="4"/>
        <v>114112</v>
      </c>
    </row>
    <row r="65" spans="1:9" s="2" customFormat="1" ht="16.5">
      <c r="A65" s="9">
        <v>34295</v>
      </c>
      <c r="B65" s="10"/>
      <c r="C65" s="10">
        <v>25000</v>
      </c>
      <c r="D65" s="11">
        <f t="shared" si="0"/>
        <v>31</v>
      </c>
      <c r="E65" s="12">
        <f t="shared" si="5"/>
        <v>18</v>
      </c>
      <c r="F65" s="10">
        <f t="shared" si="1"/>
        <v>1744</v>
      </c>
      <c r="G65" s="14">
        <f t="shared" si="2"/>
        <v>0</v>
      </c>
      <c r="H65" s="14">
        <f t="shared" si="3"/>
        <v>23256</v>
      </c>
      <c r="I65" s="10">
        <f t="shared" si="4"/>
        <v>90856</v>
      </c>
    </row>
    <row r="66" spans="1:9" s="2" customFormat="1" ht="16.5">
      <c r="A66" s="9">
        <v>34325</v>
      </c>
      <c r="B66" s="10">
        <v>23000</v>
      </c>
      <c r="C66" s="10"/>
      <c r="D66" s="11">
        <f t="shared" si="0"/>
        <v>30</v>
      </c>
      <c r="E66" s="12">
        <f t="shared" si="5"/>
        <v>18</v>
      </c>
      <c r="F66" s="10">
        <f t="shared" si="1"/>
        <v>1344</v>
      </c>
      <c r="G66" s="14">
        <f t="shared" si="2"/>
        <v>1344</v>
      </c>
      <c r="H66" s="14">
        <f t="shared" si="3"/>
        <v>0</v>
      </c>
      <c r="I66" s="10">
        <f t="shared" si="4"/>
        <v>113856</v>
      </c>
    </row>
    <row r="67" spans="1:9" s="2" customFormat="1" ht="16.5">
      <c r="A67" s="9">
        <v>34358</v>
      </c>
      <c r="B67" s="10"/>
      <c r="C67" s="10">
        <v>23000</v>
      </c>
      <c r="D67" s="11">
        <f t="shared" si="0"/>
        <v>33</v>
      </c>
      <c r="E67" s="12">
        <f t="shared" si="5"/>
        <v>18</v>
      </c>
      <c r="F67" s="10">
        <f t="shared" si="1"/>
        <v>1852</v>
      </c>
      <c r="G67" s="14">
        <f t="shared" si="2"/>
        <v>0</v>
      </c>
      <c r="H67" s="14">
        <f t="shared" si="3"/>
        <v>19804</v>
      </c>
      <c r="I67" s="10">
        <f t="shared" si="4"/>
        <v>94052</v>
      </c>
    </row>
    <row r="68" spans="1:9" s="2" customFormat="1" ht="16.5">
      <c r="A68" s="9">
        <v>34372</v>
      </c>
      <c r="B68" s="10">
        <v>30000</v>
      </c>
      <c r="C68" s="10"/>
      <c r="D68" s="11">
        <f t="shared" si="0"/>
        <v>14</v>
      </c>
      <c r="E68" s="12">
        <f t="shared" si="5"/>
        <v>18</v>
      </c>
      <c r="F68" s="10">
        <f t="shared" si="1"/>
        <v>649</v>
      </c>
      <c r="G68" s="14">
        <f t="shared" si="2"/>
        <v>649</v>
      </c>
      <c r="H68" s="14">
        <f t="shared" si="3"/>
        <v>0</v>
      </c>
      <c r="I68" s="10">
        <f t="shared" si="4"/>
        <v>124052</v>
      </c>
    </row>
    <row r="69" spans="1:9" s="2" customFormat="1" ht="16.5">
      <c r="A69" s="9">
        <v>34393</v>
      </c>
      <c r="B69" s="10"/>
      <c r="C69" s="10">
        <v>26000</v>
      </c>
      <c r="D69" s="11">
        <f t="shared" si="0"/>
        <v>21</v>
      </c>
      <c r="E69" s="12">
        <f t="shared" si="5"/>
        <v>18</v>
      </c>
      <c r="F69" s="10">
        <f t="shared" si="1"/>
        <v>1284</v>
      </c>
      <c r="G69" s="14">
        <f t="shared" si="2"/>
        <v>0</v>
      </c>
      <c r="H69" s="14">
        <f t="shared" si="3"/>
        <v>24067</v>
      </c>
      <c r="I69" s="10">
        <f t="shared" si="4"/>
        <v>99985</v>
      </c>
    </row>
    <row r="70" spans="1:9" s="2" customFormat="1" ht="16.5">
      <c r="A70" s="9">
        <v>34421</v>
      </c>
      <c r="B70" s="10"/>
      <c r="C70" s="10">
        <v>24000</v>
      </c>
      <c r="D70" s="11">
        <f t="shared" si="0"/>
        <v>28</v>
      </c>
      <c r="E70" s="12">
        <f t="shared" si="5"/>
        <v>18</v>
      </c>
      <c r="F70" s="10">
        <f t="shared" si="1"/>
        <v>1380</v>
      </c>
      <c r="G70" s="14">
        <f t="shared" si="2"/>
        <v>0</v>
      </c>
      <c r="H70" s="14">
        <f t="shared" si="3"/>
        <v>22620</v>
      </c>
      <c r="I70" s="10">
        <f t="shared" si="4"/>
        <v>77365</v>
      </c>
    </row>
    <row r="71" spans="1:9" s="2" customFormat="1" ht="16.5">
      <c r="A71" s="9">
        <v>34452</v>
      </c>
      <c r="B71" s="10"/>
      <c r="C71" s="10">
        <v>24000</v>
      </c>
      <c r="D71" s="11">
        <f t="shared" si="0"/>
        <v>31</v>
      </c>
      <c r="E71" s="12">
        <f t="shared" si="5"/>
        <v>18</v>
      </c>
      <c r="F71" s="10">
        <f t="shared" si="1"/>
        <v>1182</v>
      </c>
      <c r="G71" s="14">
        <f t="shared" si="2"/>
        <v>0</v>
      </c>
      <c r="H71" s="14">
        <f t="shared" si="3"/>
        <v>22818</v>
      </c>
      <c r="I71" s="10">
        <f t="shared" si="4"/>
        <v>54547</v>
      </c>
    </row>
    <row r="72" spans="1:9" s="2" customFormat="1" ht="16.5">
      <c r="A72" s="9">
        <v>34485</v>
      </c>
      <c r="B72" s="10"/>
      <c r="C72" s="10">
        <v>24000</v>
      </c>
      <c r="D72" s="11">
        <f t="shared" si="0"/>
        <v>33</v>
      </c>
      <c r="E72" s="12">
        <f t="shared" si="5"/>
        <v>18</v>
      </c>
      <c r="F72" s="10">
        <f t="shared" si="1"/>
        <v>887</v>
      </c>
      <c r="G72" s="14">
        <f t="shared" si="2"/>
        <v>0</v>
      </c>
      <c r="H72" s="14">
        <f t="shared" si="3"/>
        <v>23113</v>
      </c>
      <c r="I72" s="10">
        <f t="shared" si="4"/>
        <v>31434</v>
      </c>
    </row>
    <row r="73" spans="1:9" s="2" customFormat="1" ht="16.5">
      <c r="A73" s="9">
        <v>34514</v>
      </c>
      <c r="B73" s="10"/>
      <c r="C73" s="10">
        <v>24000</v>
      </c>
      <c r="D73" s="11">
        <f t="shared" si="0"/>
        <v>29</v>
      </c>
      <c r="E73" s="12">
        <f t="shared" si="5"/>
        <v>18</v>
      </c>
      <c r="F73" s="10">
        <f t="shared" si="1"/>
        <v>449</v>
      </c>
      <c r="G73" s="14">
        <f t="shared" si="2"/>
        <v>0</v>
      </c>
      <c r="H73" s="14">
        <f t="shared" si="3"/>
        <v>23551</v>
      </c>
      <c r="I73" s="10">
        <f t="shared" si="4"/>
        <v>7883</v>
      </c>
    </row>
    <row r="74" spans="1:9" s="2" customFormat="1" ht="16.5">
      <c r="A74" s="9">
        <v>34544</v>
      </c>
      <c r="B74" s="10"/>
      <c r="C74" s="10">
        <v>23000</v>
      </c>
      <c r="D74" s="11">
        <f t="shared" si="0"/>
        <v>30</v>
      </c>
      <c r="E74" s="12">
        <f t="shared" si="5"/>
        <v>18</v>
      </c>
      <c r="F74" s="10">
        <f t="shared" si="1"/>
        <v>116</v>
      </c>
      <c r="G74" s="14">
        <f t="shared" si="2"/>
        <v>0</v>
      </c>
      <c r="H74" s="14">
        <f t="shared" si="3"/>
        <v>22884</v>
      </c>
      <c r="I74" s="10">
        <f t="shared" si="4"/>
        <v>-15001</v>
      </c>
    </row>
    <row r="75" spans="1:9" s="2" customFormat="1" ht="16.5">
      <c r="A75" s="9">
        <v>34576</v>
      </c>
      <c r="B75" s="10"/>
      <c r="C75" s="10">
        <v>24000</v>
      </c>
      <c r="D75" s="11">
        <f t="shared" si="0"/>
        <v>32</v>
      </c>
      <c r="E75" s="12">
        <f t="shared" si="5"/>
        <v>18</v>
      </c>
      <c r="F75" s="10">
        <f t="shared" si="1"/>
        <v>0</v>
      </c>
      <c r="G75" s="14">
        <f t="shared" si="2"/>
        <v>0</v>
      </c>
      <c r="H75" s="14">
        <f t="shared" si="3"/>
        <v>24000</v>
      </c>
      <c r="I75" s="10">
        <f t="shared" si="4"/>
        <v>-39001</v>
      </c>
    </row>
    <row r="76" spans="1:9" s="2" customFormat="1" ht="16.5">
      <c r="A76" s="9">
        <v>34606</v>
      </c>
      <c r="B76" s="10"/>
      <c r="C76" s="10">
        <v>23000</v>
      </c>
      <c r="D76" s="11">
        <f t="shared" si="0"/>
        <v>30</v>
      </c>
      <c r="E76" s="12">
        <f t="shared" si="5"/>
        <v>18</v>
      </c>
      <c r="F76" s="10">
        <f t="shared" si="1"/>
        <v>0</v>
      </c>
      <c r="G76" s="14">
        <f t="shared" si="2"/>
        <v>0</v>
      </c>
      <c r="H76" s="14">
        <f t="shared" si="3"/>
        <v>23000</v>
      </c>
      <c r="I76" s="10">
        <f t="shared" si="4"/>
        <v>-62001</v>
      </c>
    </row>
    <row r="77" spans="1:9" s="2" customFormat="1" ht="16.5">
      <c r="A77" s="9">
        <v>34638</v>
      </c>
      <c r="B77" s="10"/>
      <c r="C77" s="10">
        <v>23000</v>
      </c>
      <c r="D77" s="11">
        <f>A77-A76</f>
        <v>32</v>
      </c>
      <c r="E77" s="12">
        <f t="shared" si="5"/>
        <v>18</v>
      </c>
      <c r="F77" s="10">
        <f>MAX(0,INT(I76*E77*D77/36500))</f>
        <v>0</v>
      </c>
      <c r="G77" s="14">
        <f>MAX(0,G76+F77-C77)</f>
        <v>0</v>
      </c>
      <c r="H77" s="14">
        <f aca="true" t="shared" si="6" ref="H77:H111">(G77=0)*(C77-G76-F77)</f>
        <v>23000</v>
      </c>
      <c r="I77" s="10">
        <f>I76+B77-H77</f>
        <v>-85001</v>
      </c>
    </row>
    <row r="78" spans="1:9" s="2" customFormat="1" ht="16.5">
      <c r="A78" s="9">
        <v>34648</v>
      </c>
      <c r="B78" s="10">
        <v>100000</v>
      </c>
      <c r="C78" s="10"/>
      <c r="D78" s="11">
        <f>A78-A77</f>
        <v>10</v>
      </c>
      <c r="E78" s="12">
        <f aca="true" t="shared" si="7" ref="E78:E111">MIN(E77,20-(I77&gt;99999)*2-(I77&gt;999999)*3)</f>
        <v>18</v>
      </c>
      <c r="F78" s="10">
        <f>MAX(0,INT(I77*E78*D78/36500))</f>
        <v>0</v>
      </c>
      <c r="G78" s="14">
        <f>MAX(0,G77+F78-C78)</f>
        <v>0</v>
      </c>
      <c r="H78" s="14">
        <f t="shared" si="6"/>
        <v>0</v>
      </c>
      <c r="I78" s="10">
        <f>I77+B78-H78</f>
        <v>14999</v>
      </c>
    </row>
    <row r="79" spans="1:9" s="2" customFormat="1" ht="16.5">
      <c r="A79" s="9">
        <v>34673</v>
      </c>
      <c r="B79" s="14"/>
      <c r="C79" s="10">
        <v>25000</v>
      </c>
      <c r="D79" s="11">
        <f aca="true" t="shared" si="8" ref="D79:D111">A79-A78</f>
        <v>25</v>
      </c>
      <c r="E79" s="12">
        <f t="shared" si="7"/>
        <v>18</v>
      </c>
      <c r="F79" s="10">
        <f aca="true" t="shared" si="9" ref="F79:F111">MAX(0,INT(I78*E79*D79/36500))</f>
        <v>184</v>
      </c>
      <c r="G79" s="14">
        <f aca="true" t="shared" si="10" ref="G79:G111">MAX(0,G78+F79-C79)</f>
        <v>0</v>
      </c>
      <c r="H79" s="14">
        <f t="shared" si="6"/>
        <v>24816</v>
      </c>
      <c r="I79" s="10">
        <f aca="true" t="shared" si="11" ref="I79:I111">I78+B79-H79</f>
        <v>-9817</v>
      </c>
    </row>
    <row r="80" spans="1:9" s="2" customFormat="1" ht="16.5">
      <c r="A80" s="9">
        <v>34703</v>
      </c>
      <c r="B80" s="14"/>
      <c r="C80" s="10">
        <v>25000</v>
      </c>
      <c r="D80" s="11">
        <f t="shared" si="8"/>
        <v>30</v>
      </c>
      <c r="E80" s="12">
        <f t="shared" si="7"/>
        <v>18</v>
      </c>
      <c r="F80" s="10">
        <f t="shared" si="9"/>
        <v>0</v>
      </c>
      <c r="G80" s="14">
        <f t="shared" si="10"/>
        <v>0</v>
      </c>
      <c r="H80" s="14">
        <f t="shared" si="6"/>
        <v>25000</v>
      </c>
      <c r="I80" s="10">
        <f t="shared" si="11"/>
        <v>-34817</v>
      </c>
    </row>
    <row r="81" spans="1:9" s="2" customFormat="1" ht="16.5">
      <c r="A81" s="9">
        <v>34733</v>
      </c>
      <c r="B81" s="14"/>
      <c r="C81" s="10">
        <v>24000</v>
      </c>
      <c r="D81" s="11">
        <f t="shared" si="8"/>
        <v>30</v>
      </c>
      <c r="E81" s="12">
        <f t="shared" si="7"/>
        <v>18</v>
      </c>
      <c r="F81" s="10">
        <f t="shared" si="9"/>
        <v>0</v>
      </c>
      <c r="G81" s="14">
        <f t="shared" si="10"/>
        <v>0</v>
      </c>
      <c r="H81" s="14">
        <f t="shared" si="6"/>
        <v>24000</v>
      </c>
      <c r="I81" s="10">
        <f t="shared" si="11"/>
        <v>-58817</v>
      </c>
    </row>
    <row r="82" spans="1:9" s="2" customFormat="1" ht="16.5">
      <c r="A82" s="9">
        <v>34761</v>
      </c>
      <c r="B82" s="14"/>
      <c r="C82" s="10">
        <v>25000</v>
      </c>
      <c r="D82" s="11">
        <f t="shared" si="8"/>
        <v>28</v>
      </c>
      <c r="E82" s="12">
        <f t="shared" si="7"/>
        <v>18</v>
      </c>
      <c r="F82" s="10">
        <f t="shared" si="9"/>
        <v>0</v>
      </c>
      <c r="G82" s="14">
        <f t="shared" si="10"/>
        <v>0</v>
      </c>
      <c r="H82" s="14">
        <f t="shared" si="6"/>
        <v>25000</v>
      </c>
      <c r="I82" s="10">
        <f t="shared" si="11"/>
        <v>-83817</v>
      </c>
    </row>
    <row r="83" spans="1:9" s="2" customFormat="1" ht="16.5">
      <c r="A83" s="9">
        <v>34789</v>
      </c>
      <c r="B83" s="14"/>
      <c r="C83" s="10">
        <v>25000</v>
      </c>
      <c r="D83" s="11">
        <f t="shared" si="8"/>
        <v>28</v>
      </c>
      <c r="E83" s="12">
        <f t="shared" si="7"/>
        <v>18</v>
      </c>
      <c r="F83" s="10">
        <f t="shared" si="9"/>
        <v>0</v>
      </c>
      <c r="G83" s="14">
        <f t="shared" si="10"/>
        <v>0</v>
      </c>
      <c r="H83" s="14">
        <f t="shared" si="6"/>
        <v>25000</v>
      </c>
      <c r="I83" s="10">
        <f t="shared" si="11"/>
        <v>-108817</v>
      </c>
    </row>
    <row r="84" spans="1:9" s="2" customFormat="1" ht="16.5">
      <c r="A84" s="9">
        <v>34794</v>
      </c>
      <c r="B84" s="14">
        <v>70000</v>
      </c>
      <c r="C84" s="10"/>
      <c r="D84" s="11">
        <f t="shared" si="8"/>
        <v>5</v>
      </c>
      <c r="E84" s="12">
        <f t="shared" si="7"/>
        <v>18</v>
      </c>
      <c r="F84" s="10">
        <f t="shared" si="9"/>
        <v>0</v>
      </c>
      <c r="G84" s="14">
        <f t="shared" si="10"/>
        <v>0</v>
      </c>
      <c r="H84" s="14">
        <f t="shared" si="6"/>
        <v>0</v>
      </c>
      <c r="I84" s="10">
        <f t="shared" si="11"/>
        <v>-38817</v>
      </c>
    </row>
    <row r="85" spans="1:9" s="2" customFormat="1" ht="16.5">
      <c r="A85" s="9">
        <v>34828</v>
      </c>
      <c r="B85" s="14"/>
      <c r="C85" s="10">
        <v>28000</v>
      </c>
      <c r="D85" s="11">
        <f t="shared" si="8"/>
        <v>34</v>
      </c>
      <c r="E85" s="12">
        <f t="shared" si="7"/>
        <v>18</v>
      </c>
      <c r="F85" s="10">
        <f t="shared" si="9"/>
        <v>0</v>
      </c>
      <c r="G85" s="14">
        <f t="shared" si="10"/>
        <v>0</v>
      </c>
      <c r="H85" s="14">
        <f t="shared" si="6"/>
        <v>28000</v>
      </c>
      <c r="I85" s="10">
        <f t="shared" si="11"/>
        <v>-66817</v>
      </c>
    </row>
    <row r="86" spans="1:9" s="2" customFormat="1" ht="16.5">
      <c r="A86" s="9"/>
      <c r="B86" s="14"/>
      <c r="C86" s="10"/>
      <c r="D86" s="11">
        <f t="shared" si="8"/>
        <v>-34828</v>
      </c>
      <c r="E86" s="12">
        <f t="shared" si="7"/>
        <v>18</v>
      </c>
      <c r="F86" s="10">
        <f t="shared" si="9"/>
        <v>1147612</v>
      </c>
      <c r="G86" s="14">
        <f t="shared" si="10"/>
        <v>1147612</v>
      </c>
      <c r="H86" s="14">
        <f t="shared" si="6"/>
        <v>0</v>
      </c>
      <c r="I86" s="10">
        <f t="shared" si="11"/>
        <v>-66817</v>
      </c>
    </row>
    <row r="87" spans="1:9" s="2" customFormat="1" ht="16.5">
      <c r="A87" s="9"/>
      <c r="B87" s="14"/>
      <c r="C87" s="10"/>
      <c r="D87" s="11">
        <f t="shared" si="8"/>
        <v>0</v>
      </c>
      <c r="E87" s="12">
        <f t="shared" si="7"/>
        <v>18</v>
      </c>
      <c r="F87" s="10">
        <f t="shared" si="9"/>
        <v>0</v>
      </c>
      <c r="G87" s="14">
        <f t="shared" si="10"/>
        <v>1147612</v>
      </c>
      <c r="H87" s="14">
        <f t="shared" si="6"/>
        <v>0</v>
      </c>
      <c r="I87" s="10">
        <f t="shared" si="11"/>
        <v>-66817</v>
      </c>
    </row>
    <row r="88" spans="1:9" s="2" customFormat="1" ht="16.5">
      <c r="A88" s="9"/>
      <c r="B88" s="14"/>
      <c r="C88" s="10"/>
      <c r="D88" s="11">
        <f t="shared" si="8"/>
        <v>0</v>
      </c>
      <c r="E88" s="12">
        <f t="shared" si="7"/>
        <v>18</v>
      </c>
      <c r="F88" s="10">
        <f t="shared" si="9"/>
        <v>0</v>
      </c>
      <c r="G88" s="14">
        <f t="shared" si="10"/>
        <v>1147612</v>
      </c>
      <c r="H88" s="14">
        <f t="shared" si="6"/>
        <v>0</v>
      </c>
      <c r="I88" s="10">
        <f t="shared" si="11"/>
        <v>-66817</v>
      </c>
    </row>
    <row r="89" spans="1:9" s="2" customFormat="1" ht="16.5">
      <c r="A89" s="9"/>
      <c r="B89" s="14"/>
      <c r="C89" s="10"/>
      <c r="D89" s="11">
        <f t="shared" si="8"/>
        <v>0</v>
      </c>
      <c r="E89" s="12">
        <f t="shared" si="7"/>
        <v>18</v>
      </c>
      <c r="F89" s="10">
        <f t="shared" si="9"/>
        <v>0</v>
      </c>
      <c r="G89" s="14">
        <f t="shared" si="10"/>
        <v>1147612</v>
      </c>
      <c r="H89" s="14">
        <f t="shared" si="6"/>
        <v>0</v>
      </c>
      <c r="I89" s="10">
        <f t="shared" si="11"/>
        <v>-66817</v>
      </c>
    </row>
    <row r="90" spans="1:9" s="2" customFormat="1" ht="16.5">
      <c r="A90" s="9"/>
      <c r="B90" s="14"/>
      <c r="C90" s="10"/>
      <c r="D90" s="11">
        <f t="shared" si="8"/>
        <v>0</v>
      </c>
      <c r="E90" s="12">
        <f t="shared" si="7"/>
        <v>18</v>
      </c>
      <c r="F90" s="10">
        <f t="shared" si="9"/>
        <v>0</v>
      </c>
      <c r="G90" s="14">
        <f t="shared" si="10"/>
        <v>1147612</v>
      </c>
      <c r="H90" s="14">
        <f t="shared" si="6"/>
        <v>0</v>
      </c>
      <c r="I90" s="10">
        <f t="shared" si="11"/>
        <v>-66817</v>
      </c>
    </row>
    <row r="91" spans="1:9" s="2" customFormat="1" ht="16.5">
      <c r="A91" s="9"/>
      <c r="B91" s="14"/>
      <c r="C91" s="10"/>
      <c r="D91" s="11">
        <f t="shared" si="8"/>
        <v>0</v>
      </c>
      <c r="E91" s="12">
        <f t="shared" si="7"/>
        <v>18</v>
      </c>
      <c r="F91" s="10">
        <f t="shared" si="9"/>
        <v>0</v>
      </c>
      <c r="G91" s="14">
        <f t="shared" si="10"/>
        <v>1147612</v>
      </c>
      <c r="H91" s="14">
        <f t="shared" si="6"/>
        <v>0</v>
      </c>
      <c r="I91" s="10">
        <f t="shared" si="11"/>
        <v>-66817</v>
      </c>
    </row>
    <row r="92" spans="1:9" s="2" customFormat="1" ht="16.5">
      <c r="A92" s="9"/>
      <c r="B92" s="14"/>
      <c r="C92" s="10"/>
      <c r="D92" s="11">
        <f t="shared" si="8"/>
        <v>0</v>
      </c>
      <c r="E92" s="12">
        <f t="shared" si="7"/>
        <v>18</v>
      </c>
      <c r="F92" s="10">
        <f t="shared" si="9"/>
        <v>0</v>
      </c>
      <c r="G92" s="14">
        <f t="shared" si="10"/>
        <v>1147612</v>
      </c>
      <c r="H92" s="14">
        <f t="shared" si="6"/>
        <v>0</v>
      </c>
      <c r="I92" s="10">
        <f t="shared" si="11"/>
        <v>-66817</v>
      </c>
    </row>
    <row r="93" spans="1:9" s="2" customFormat="1" ht="16.5">
      <c r="A93" s="9"/>
      <c r="B93" s="14"/>
      <c r="C93" s="10"/>
      <c r="D93" s="11">
        <f t="shared" si="8"/>
        <v>0</v>
      </c>
      <c r="E93" s="12">
        <f t="shared" si="7"/>
        <v>18</v>
      </c>
      <c r="F93" s="10">
        <f t="shared" si="9"/>
        <v>0</v>
      </c>
      <c r="G93" s="14">
        <f t="shared" si="10"/>
        <v>1147612</v>
      </c>
      <c r="H93" s="14">
        <f t="shared" si="6"/>
        <v>0</v>
      </c>
      <c r="I93" s="10">
        <f t="shared" si="11"/>
        <v>-66817</v>
      </c>
    </row>
    <row r="94" spans="1:9" s="2" customFormat="1" ht="16.5">
      <c r="A94" s="9"/>
      <c r="B94" s="14"/>
      <c r="C94" s="10"/>
      <c r="D94" s="11">
        <f t="shared" si="8"/>
        <v>0</v>
      </c>
      <c r="E94" s="12">
        <f t="shared" si="7"/>
        <v>18</v>
      </c>
      <c r="F94" s="10">
        <f t="shared" si="9"/>
        <v>0</v>
      </c>
      <c r="G94" s="14">
        <f t="shared" si="10"/>
        <v>1147612</v>
      </c>
      <c r="H94" s="14">
        <f t="shared" si="6"/>
        <v>0</v>
      </c>
      <c r="I94" s="10">
        <f t="shared" si="11"/>
        <v>-66817</v>
      </c>
    </row>
    <row r="95" spans="1:9" s="2" customFormat="1" ht="16.5">
      <c r="A95" s="9"/>
      <c r="B95" s="14"/>
      <c r="C95" s="10"/>
      <c r="D95" s="11">
        <f t="shared" si="8"/>
        <v>0</v>
      </c>
      <c r="E95" s="12">
        <f t="shared" si="7"/>
        <v>18</v>
      </c>
      <c r="F95" s="10">
        <f t="shared" si="9"/>
        <v>0</v>
      </c>
      <c r="G95" s="14">
        <f t="shared" si="10"/>
        <v>1147612</v>
      </c>
      <c r="H95" s="14">
        <f t="shared" si="6"/>
        <v>0</v>
      </c>
      <c r="I95" s="10">
        <f t="shared" si="11"/>
        <v>-66817</v>
      </c>
    </row>
    <row r="96" spans="1:9" s="2" customFormat="1" ht="16.5">
      <c r="A96" s="9"/>
      <c r="B96" s="14"/>
      <c r="C96" s="10"/>
      <c r="D96" s="11">
        <f t="shared" si="8"/>
        <v>0</v>
      </c>
      <c r="E96" s="12">
        <f t="shared" si="7"/>
        <v>18</v>
      </c>
      <c r="F96" s="10">
        <f t="shared" si="9"/>
        <v>0</v>
      </c>
      <c r="G96" s="14">
        <f t="shared" si="10"/>
        <v>1147612</v>
      </c>
      <c r="H96" s="14">
        <f t="shared" si="6"/>
        <v>0</v>
      </c>
      <c r="I96" s="10">
        <f t="shared" si="11"/>
        <v>-66817</v>
      </c>
    </row>
    <row r="97" spans="1:9" s="2" customFormat="1" ht="16.5">
      <c r="A97" s="9"/>
      <c r="B97" s="14"/>
      <c r="C97" s="10"/>
      <c r="D97" s="11">
        <f t="shared" si="8"/>
        <v>0</v>
      </c>
      <c r="E97" s="12">
        <f t="shared" si="7"/>
        <v>18</v>
      </c>
      <c r="F97" s="10">
        <f t="shared" si="9"/>
        <v>0</v>
      </c>
      <c r="G97" s="14">
        <f t="shared" si="10"/>
        <v>1147612</v>
      </c>
      <c r="H97" s="14">
        <f t="shared" si="6"/>
        <v>0</v>
      </c>
      <c r="I97" s="10">
        <f t="shared" si="11"/>
        <v>-66817</v>
      </c>
    </row>
    <row r="98" spans="1:9" s="2" customFormat="1" ht="16.5">
      <c r="A98" s="9"/>
      <c r="B98" s="14"/>
      <c r="C98" s="10"/>
      <c r="D98" s="11">
        <f t="shared" si="8"/>
        <v>0</v>
      </c>
      <c r="E98" s="12">
        <f t="shared" si="7"/>
        <v>18</v>
      </c>
      <c r="F98" s="10">
        <f t="shared" si="9"/>
        <v>0</v>
      </c>
      <c r="G98" s="14">
        <f t="shared" si="10"/>
        <v>1147612</v>
      </c>
      <c r="H98" s="14">
        <f t="shared" si="6"/>
        <v>0</v>
      </c>
      <c r="I98" s="10">
        <f t="shared" si="11"/>
        <v>-66817</v>
      </c>
    </row>
    <row r="99" spans="1:9" s="2" customFormat="1" ht="16.5">
      <c r="A99" s="9"/>
      <c r="B99" s="14"/>
      <c r="C99" s="10"/>
      <c r="D99" s="11">
        <f t="shared" si="8"/>
        <v>0</v>
      </c>
      <c r="E99" s="12">
        <f t="shared" si="7"/>
        <v>18</v>
      </c>
      <c r="F99" s="10">
        <f t="shared" si="9"/>
        <v>0</v>
      </c>
      <c r="G99" s="14">
        <f t="shared" si="10"/>
        <v>1147612</v>
      </c>
      <c r="H99" s="14">
        <f t="shared" si="6"/>
        <v>0</v>
      </c>
      <c r="I99" s="10">
        <f t="shared" si="11"/>
        <v>-66817</v>
      </c>
    </row>
    <row r="100" spans="1:9" s="2" customFormat="1" ht="16.5">
      <c r="A100" s="9"/>
      <c r="B100" s="14"/>
      <c r="C100" s="10"/>
      <c r="D100" s="11">
        <f t="shared" si="8"/>
        <v>0</v>
      </c>
      <c r="E100" s="12">
        <f t="shared" si="7"/>
        <v>18</v>
      </c>
      <c r="F100" s="10">
        <f t="shared" si="9"/>
        <v>0</v>
      </c>
      <c r="G100" s="14">
        <f t="shared" si="10"/>
        <v>1147612</v>
      </c>
      <c r="H100" s="14">
        <f t="shared" si="6"/>
        <v>0</v>
      </c>
      <c r="I100" s="10">
        <f t="shared" si="11"/>
        <v>-66817</v>
      </c>
    </row>
    <row r="101" spans="1:9" s="2" customFormat="1" ht="16.5">
      <c r="A101" s="9"/>
      <c r="B101" s="14"/>
      <c r="C101" s="10"/>
      <c r="D101" s="11">
        <f t="shared" si="8"/>
        <v>0</v>
      </c>
      <c r="E101" s="12">
        <f t="shared" si="7"/>
        <v>18</v>
      </c>
      <c r="F101" s="10">
        <f t="shared" si="9"/>
        <v>0</v>
      </c>
      <c r="G101" s="14">
        <f t="shared" si="10"/>
        <v>1147612</v>
      </c>
      <c r="H101" s="14">
        <f t="shared" si="6"/>
        <v>0</v>
      </c>
      <c r="I101" s="10">
        <f t="shared" si="11"/>
        <v>-66817</v>
      </c>
    </row>
    <row r="102" spans="1:9" s="2" customFormat="1" ht="16.5">
      <c r="A102" s="9"/>
      <c r="B102" s="14"/>
      <c r="C102" s="10"/>
      <c r="D102" s="11">
        <f t="shared" si="8"/>
        <v>0</v>
      </c>
      <c r="E102" s="12">
        <f t="shared" si="7"/>
        <v>18</v>
      </c>
      <c r="F102" s="10">
        <f t="shared" si="9"/>
        <v>0</v>
      </c>
      <c r="G102" s="14">
        <f t="shared" si="10"/>
        <v>1147612</v>
      </c>
      <c r="H102" s="14">
        <f t="shared" si="6"/>
        <v>0</v>
      </c>
      <c r="I102" s="10">
        <f t="shared" si="11"/>
        <v>-66817</v>
      </c>
    </row>
    <row r="103" spans="1:9" s="2" customFormat="1" ht="16.5">
      <c r="A103" s="9"/>
      <c r="B103" s="14"/>
      <c r="C103" s="10"/>
      <c r="D103" s="11">
        <f t="shared" si="8"/>
        <v>0</v>
      </c>
      <c r="E103" s="12">
        <f t="shared" si="7"/>
        <v>18</v>
      </c>
      <c r="F103" s="10">
        <f t="shared" si="9"/>
        <v>0</v>
      </c>
      <c r="G103" s="14">
        <f t="shared" si="10"/>
        <v>1147612</v>
      </c>
      <c r="H103" s="14">
        <f t="shared" si="6"/>
        <v>0</v>
      </c>
      <c r="I103" s="10">
        <f t="shared" si="11"/>
        <v>-66817</v>
      </c>
    </row>
    <row r="104" spans="1:9" s="2" customFormat="1" ht="16.5">
      <c r="A104" s="9"/>
      <c r="B104" s="14"/>
      <c r="C104" s="10"/>
      <c r="D104" s="11">
        <f t="shared" si="8"/>
        <v>0</v>
      </c>
      <c r="E104" s="12">
        <f t="shared" si="7"/>
        <v>18</v>
      </c>
      <c r="F104" s="10">
        <f t="shared" si="9"/>
        <v>0</v>
      </c>
      <c r="G104" s="14">
        <f t="shared" si="10"/>
        <v>1147612</v>
      </c>
      <c r="H104" s="14">
        <f t="shared" si="6"/>
        <v>0</v>
      </c>
      <c r="I104" s="10">
        <f t="shared" si="11"/>
        <v>-66817</v>
      </c>
    </row>
    <row r="105" spans="1:9" s="2" customFormat="1" ht="16.5">
      <c r="A105" s="9"/>
      <c r="B105" s="14"/>
      <c r="C105" s="10"/>
      <c r="D105" s="11">
        <f t="shared" si="8"/>
        <v>0</v>
      </c>
      <c r="E105" s="12">
        <f t="shared" si="7"/>
        <v>18</v>
      </c>
      <c r="F105" s="10">
        <f t="shared" si="9"/>
        <v>0</v>
      </c>
      <c r="G105" s="14">
        <f t="shared" si="10"/>
        <v>1147612</v>
      </c>
      <c r="H105" s="14">
        <f t="shared" si="6"/>
        <v>0</v>
      </c>
      <c r="I105" s="10">
        <f t="shared" si="11"/>
        <v>-66817</v>
      </c>
    </row>
    <row r="106" spans="1:9" s="2" customFormat="1" ht="16.5">
      <c r="A106" s="9"/>
      <c r="B106" s="14"/>
      <c r="C106" s="10"/>
      <c r="D106" s="11">
        <f t="shared" si="8"/>
        <v>0</v>
      </c>
      <c r="E106" s="12">
        <f t="shared" si="7"/>
        <v>18</v>
      </c>
      <c r="F106" s="10">
        <f t="shared" si="9"/>
        <v>0</v>
      </c>
      <c r="G106" s="14">
        <f t="shared" si="10"/>
        <v>1147612</v>
      </c>
      <c r="H106" s="14">
        <f t="shared" si="6"/>
        <v>0</v>
      </c>
      <c r="I106" s="10">
        <f t="shared" si="11"/>
        <v>-66817</v>
      </c>
    </row>
    <row r="107" spans="1:9" s="2" customFormat="1" ht="16.5">
      <c r="A107" s="9"/>
      <c r="B107" s="14"/>
      <c r="C107" s="10"/>
      <c r="D107" s="11">
        <f t="shared" si="8"/>
        <v>0</v>
      </c>
      <c r="E107" s="12">
        <f t="shared" si="7"/>
        <v>18</v>
      </c>
      <c r="F107" s="10">
        <f t="shared" si="9"/>
        <v>0</v>
      </c>
      <c r="G107" s="14">
        <f t="shared" si="10"/>
        <v>1147612</v>
      </c>
      <c r="H107" s="14">
        <f t="shared" si="6"/>
        <v>0</v>
      </c>
      <c r="I107" s="10">
        <f t="shared" si="11"/>
        <v>-66817</v>
      </c>
    </row>
    <row r="108" spans="1:9" s="2" customFormat="1" ht="16.5">
      <c r="A108" s="9"/>
      <c r="B108" s="14"/>
      <c r="C108" s="10"/>
      <c r="D108" s="11">
        <f t="shared" si="8"/>
        <v>0</v>
      </c>
      <c r="E108" s="12">
        <f t="shared" si="7"/>
        <v>18</v>
      </c>
      <c r="F108" s="10">
        <f t="shared" si="9"/>
        <v>0</v>
      </c>
      <c r="G108" s="14">
        <f t="shared" si="10"/>
        <v>1147612</v>
      </c>
      <c r="H108" s="14">
        <f t="shared" si="6"/>
        <v>0</v>
      </c>
      <c r="I108" s="10">
        <f t="shared" si="11"/>
        <v>-66817</v>
      </c>
    </row>
    <row r="109" spans="1:9" s="2" customFormat="1" ht="16.5">
      <c r="A109" s="9"/>
      <c r="B109" s="14"/>
      <c r="C109" s="10"/>
      <c r="D109" s="11">
        <f t="shared" si="8"/>
        <v>0</v>
      </c>
      <c r="E109" s="12">
        <f t="shared" si="7"/>
        <v>18</v>
      </c>
      <c r="F109" s="10">
        <f t="shared" si="9"/>
        <v>0</v>
      </c>
      <c r="G109" s="14">
        <f t="shared" si="10"/>
        <v>1147612</v>
      </c>
      <c r="H109" s="14">
        <f t="shared" si="6"/>
        <v>0</v>
      </c>
      <c r="I109" s="10">
        <f t="shared" si="11"/>
        <v>-66817</v>
      </c>
    </row>
    <row r="110" spans="1:9" s="2" customFormat="1" ht="16.5">
      <c r="A110" s="9"/>
      <c r="B110" s="14"/>
      <c r="C110" s="10"/>
      <c r="D110" s="11">
        <f t="shared" si="8"/>
        <v>0</v>
      </c>
      <c r="E110" s="12">
        <f t="shared" si="7"/>
        <v>18</v>
      </c>
      <c r="F110" s="10">
        <f t="shared" si="9"/>
        <v>0</v>
      </c>
      <c r="G110" s="14">
        <f t="shared" si="10"/>
        <v>1147612</v>
      </c>
      <c r="H110" s="14">
        <f t="shared" si="6"/>
        <v>0</v>
      </c>
      <c r="I110" s="10">
        <f t="shared" si="11"/>
        <v>-66817</v>
      </c>
    </row>
    <row r="111" spans="1:9" s="2" customFormat="1" ht="16.5">
      <c r="A111" s="9"/>
      <c r="B111" s="14"/>
      <c r="C111" s="10"/>
      <c r="D111" s="11">
        <f t="shared" si="8"/>
        <v>0</v>
      </c>
      <c r="E111" s="12">
        <f t="shared" si="7"/>
        <v>18</v>
      </c>
      <c r="F111" s="10">
        <f t="shared" si="9"/>
        <v>0</v>
      </c>
      <c r="G111" s="14">
        <f t="shared" si="10"/>
        <v>1147612</v>
      </c>
      <c r="H111" s="14">
        <f t="shared" si="6"/>
        <v>0</v>
      </c>
      <c r="I111" s="10">
        <f t="shared" si="11"/>
        <v>-66817</v>
      </c>
    </row>
  </sheetData>
  <printOptions/>
  <pageMargins left="0.7479166666666667" right="0.7479166666666667"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8"/>
  <sheetViews>
    <sheetView workbookViewId="0" topLeftCell="A1">
      <selection activeCell="B8" sqref="B8"/>
    </sheetView>
  </sheetViews>
  <sheetFormatPr defaultColWidth="9.00390625" defaultRowHeight="13.5"/>
  <cols>
    <col min="1" max="1" width="19.875" style="20" customWidth="1"/>
    <col min="2" max="2" width="19.125" style="21" customWidth="1"/>
    <col min="3" max="16384" width="8.875" style="20" customWidth="1"/>
  </cols>
  <sheetData>
    <row r="1" ht="21.75">
      <c r="A1" s="20" t="s">
        <v>18</v>
      </c>
    </row>
    <row r="2" spans="1:2" s="22" customFormat="1" ht="16.5">
      <c r="A2" s="22" t="s">
        <v>19</v>
      </c>
      <c r="B2" s="23"/>
    </row>
    <row r="3" s="22" customFormat="1" ht="16.5">
      <c r="B3" s="24"/>
    </row>
    <row r="4" spans="1:2" ht="21.75">
      <c r="A4" s="25" t="s">
        <v>20</v>
      </c>
      <c r="B4" s="26">
        <v>324000</v>
      </c>
    </row>
    <row r="5" spans="1:2" ht="21.75">
      <c r="A5" s="25" t="s">
        <v>21</v>
      </c>
      <c r="B5" s="27">
        <v>38</v>
      </c>
    </row>
    <row r="6" spans="1:2" ht="21.75">
      <c r="A6" s="25" t="s">
        <v>22</v>
      </c>
      <c r="B6" s="27">
        <v>6</v>
      </c>
    </row>
    <row r="7" spans="1:2" ht="21.75">
      <c r="A7" s="25" t="s">
        <v>23</v>
      </c>
      <c r="B7" s="26">
        <f>B8/B5</f>
        <v>9336.5</v>
      </c>
    </row>
    <row r="8" spans="1:2" ht="21.75">
      <c r="A8" s="25" t="s">
        <v>24</v>
      </c>
      <c r="B8" s="26">
        <f>INT(B4-_XLL.KUMZINSZ(B6/1200,B5,B4,1,B5,1))</f>
        <v>354787</v>
      </c>
    </row>
  </sheetData>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1601-01-01T15:00:00Z</cp:lastPrinted>
  <dcterms:created xsi:type="dcterms:W3CDTF">2007-08-17T02:34:20Z</dcterms:created>
  <dcterms:modified xsi:type="dcterms:W3CDTF">1601-01-01T15:00:00Z</dcterms:modified>
  <cp:category/>
  <cp:version/>
  <cp:contentType/>
  <cp:contentStatus/>
</cp:coreProperties>
</file>